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esktop\дата\"/>
    </mc:Choice>
  </mc:AlternateContent>
  <xr:revisionPtr revIDLastSave="0" documentId="13_ncr:1_{E57B5B99-E94E-4180-80B0-DAA1C22B62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Экологическая ответственность" sheetId="1" r:id="rId1"/>
    <sheet name="Социальная ответственность" sheetId="4" r:id="rId2"/>
    <sheet name="Корпоративное управление" sheetId="10" r:id="rId3"/>
  </sheets>
  <definedNames>
    <definedName name="_xlnm._FilterDatabase" localSheetId="1" hidden="1">'Социальная ответственность'!$A$2:$E$16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0" l="1"/>
  <c r="D120" i="4" l="1"/>
  <c r="C120" i="4"/>
  <c r="D22" i="1" l="1"/>
  <c r="C22" i="1"/>
  <c r="G11" i="1"/>
  <c r="G10" i="1"/>
  <c r="E17" i="1"/>
  <c r="G29" i="1" l="1"/>
  <c r="G26" i="1"/>
  <c r="G25" i="1"/>
  <c r="F22" i="1"/>
  <c r="G21" i="1"/>
  <c r="G20" i="1"/>
  <c r="G17" i="1"/>
  <c r="F16" i="1"/>
  <c r="E16" i="1"/>
  <c r="E15" i="1"/>
  <c r="G15" i="1" s="1"/>
  <c r="G5" i="1"/>
  <c r="G6" i="1"/>
  <c r="D100" i="4"/>
  <c r="D101" i="4"/>
  <c r="D102" i="4"/>
  <c r="D99" i="4"/>
  <c r="E87" i="4"/>
  <c r="D89" i="4" s="1"/>
  <c r="E83" i="4"/>
  <c r="D86" i="4" s="1"/>
  <c r="F19" i="4"/>
  <c r="G16" i="1" l="1"/>
  <c r="D83" i="4"/>
  <c r="D87" i="4"/>
  <c r="D85" i="4"/>
  <c r="D88" i="4"/>
  <c r="D90" i="4"/>
  <c r="D84" i="4"/>
  <c r="E91" i="4"/>
  <c r="D91" i="4" l="1"/>
  <c r="D93" i="4"/>
  <c r="D94" i="4"/>
  <c r="D92" i="4"/>
  <c r="D12" i="4"/>
  <c r="C12" i="4"/>
  <c r="E14" i="4"/>
  <c r="E13" i="4"/>
  <c r="E12" i="4" l="1"/>
  <c r="D8" i="10"/>
  <c r="E43" i="4" l="1"/>
  <c r="D43" i="4"/>
  <c r="C43" i="4"/>
  <c r="E33" i="4"/>
  <c r="D33" i="4"/>
  <c r="C33" i="4"/>
  <c r="C6" i="4"/>
  <c r="D6" i="4"/>
  <c r="E6" i="4"/>
  <c r="C9" i="4"/>
  <c r="D9" i="4"/>
  <c r="E9" i="4"/>
  <c r="C19" i="4"/>
  <c r="D19" i="4"/>
  <c r="E19" i="4"/>
  <c r="C22" i="4"/>
  <c r="D22" i="4"/>
  <c r="E22" i="4"/>
  <c r="C25" i="4"/>
  <c r="D25" i="4"/>
  <c r="E25" i="4"/>
  <c r="C87" i="4"/>
  <c r="C91" i="4"/>
  <c r="C5" i="4" l="1"/>
  <c r="D5" i="4"/>
  <c r="E5" i="4"/>
  <c r="E28" i="4"/>
  <c r="B83" i="4" s="1"/>
  <c r="D28" i="4"/>
  <c r="C28" i="4"/>
  <c r="D15" i="4" l="1"/>
  <c r="C15" i="4"/>
  <c r="E15" i="4"/>
  <c r="B91" i="4"/>
  <c r="B87" i="4"/>
  <c r="D17" i="1"/>
  <c r="C17" i="1"/>
  <c r="D16" i="1"/>
  <c r="C16" i="1"/>
  <c r="D15" i="1"/>
  <c r="C15" i="1"/>
  <c r="E22" i="1"/>
  <c r="G22" i="1" s="1"/>
  <c r="D16" i="4" l="1"/>
  <c r="E16" i="4"/>
  <c r="F16" i="4"/>
</calcChain>
</file>

<file path=xl/sharedStrings.xml><?xml version="1.0" encoding="utf-8"?>
<sst xmlns="http://schemas.openxmlformats.org/spreadsheetml/2006/main" count="255" uniqueCount="128">
  <si>
    <t>%</t>
  </si>
  <si>
    <t>Scope 1</t>
  </si>
  <si>
    <t>Scope 2</t>
  </si>
  <si>
    <t xml:space="preserve"> </t>
  </si>
  <si>
    <t>Единица измерения</t>
  </si>
  <si>
    <t>CO2, тонны</t>
  </si>
  <si>
    <t>Потребление воды</t>
  </si>
  <si>
    <t>Отходы</t>
  </si>
  <si>
    <t xml:space="preserve">Углеродный след VK измеряется в соответствии с Протоколом по парниковым газам, разработанным Институтом мировых ресурсов (WRI) и Всемирным деловым советом по устойчивому развитию (WBCSD). Мы применили Корпоративный стандарт учета и отчетности по Протоколу о выбросах парниковых газов (Пересмотренное издание) 2015 года. </t>
  </si>
  <si>
    <t>Протокол по выбросам парниковых газов определяет следующие области применения:
Scope 1 – прямые выбросы из источников, принадлежащих компании или контролируемых ею;
Scope 2 – косвенные выбросы в результате потребления приобретенной электроэнергии, тепла или пара.</t>
  </si>
  <si>
    <t>Общее потребление воды</t>
  </si>
  <si>
    <t>Потребление воды в центрах обработки данных</t>
  </si>
  <si>
    <t>Потребление воды в офисах</t>
  </si>
  <si>
    <t xml:space="preserve"> Потребление энергоресурсов дата-центрами</t>
  </si>
  <si>
    <t>Электричество</t>
  </si>
  <si>
    <t>Тепловая энергия</t>
  </si>
  <si>
    <t>Дизельное топливо</t>
  </si>
  <si>
    <t>литры</t>
  </si>
  <si>
    <t>КВт ч</t>
  </si>
  <si>
    <t xml:space="preserve"> Потребление энергоресурсов офисами</t>
  </si>
  <si>
    <t>Общие показатели</t>
  </si>
  <si>
    <t>м3</t>
  </si>
  <si>
    <t xml:space="preserve">в том числе мужчин </t>
  </si>
  <si>
    <t xml:space="preserve">в том числе женщин </t>
  </si>
  <si>
    <t>Сотрудники</t>
  </si>
  <si>
    <t>Менеджмент</t>
  </si>
  <si>
    <t>Топ-менеджмент</t>
  </si>
  <si>
    <t>Сотрудники до 50+ лет</t>
  </si>
  <si>
    <t>Сотрудники 30-50 лет</t>
  </si>
  <si>
    <t>Сотрудники до 30 лет</t>
  </si>
  <si>
    <t>Кол-во</t>
  </si>
  <si>
    <t>Итого</t>
  </si>
  <si>
    <t>Структура персонала по полу, в связи с занимаемой должностью</t>
  </si>
  <si>
    <t>Количество сотрудников
с постоянным трудовым договором</t>
  </si>
  <si>
    <t xml:space="preserve">Другие страны </t>
  </si>
  <si>
    <t xml:space="preserve">Россия </t>
  </si>
  <si>
    <t>Общая численность сотрудников с разбивкой по договору о найме, полу и региону</t>
  </si>
  <si>
    <t>10+ лет</t>
  </si>
  <si>
    <t>5-10 лет</t>
  </si>
  <si>
    <t>3-5 лет</t>
  </si>
  <si>
    <t>50+ лет</t>
  </si>
  <si>
    <t>30-50 лет</t>
  </si>
  <si>
    <t>До 30 лет</t>
  </si>
  <si>
    <t>Другие страны</t>
  </si>
  <si>
    <t>Россия</t>
  </si>
  <si>
    <t>Общее число новых сотрудников, нанятых в течение отчетного периода, в разбивке по возрастной группе, полу и региону</t>
  </si>
  <si>
    <t>Общее число сотрудников, вернувшихся на работу в отчетный период после окончания отпуска по уходу за ребенком</t>
  </si>
  <si>
    <t>Общее число работников, взявших отпуск по уходу за ребенком за отчетный период</t>
  </si>
  <si>
    <t>Общее число сотрудников, находящихся в отпуске за период</t>
  </si>
  <si>
    <t>Отпуск по уходу за ребенком</t>
  </si>
  <si>
    <t xml:space="preserve">Число сотрудников, воспользовавшихся услугой массажа в офисе </t>
  </si>
  <si>
    <t>Число сотрудников, прошедших вакцинацию от Covid-19</t>
  </si>
  <si>
    <t>Число сотрудников, посетивших кабинет психолога</t>
  </si>
  <si>
    <t xml:space="preserve">Другие программы </t>
  </si>
  <si>
    <t>Число застрахованных детей сотрудников</t>
  </si>
  <si>
    <t>Число сотрудников, воспользовавшихся ведение беременности и родов</t>
  </si>
  <si>
    <t>Число сотрудников, воспользовавшихся консультацией психолога</t>
  </si>
  <si>
    <t xml:space="preserve">Число сотрудников, воспользовавшихся программой телемедицины в рамках ДМС </t>
  </si>
  <si>
    <t xml:space="preserve">Число сотрудников, подключенных к программе ДМС </t>
  </si>
  <si>
    <t xml:space="preserve">Доля сотрудников, застрахованных по программам страхования здоровья </t>
  </si>
  <si>
    <t xml:space="preserve">Доля сотрудников, застрахованных по программам страхования жизни </t>
  </si>
  <si>
    <t xml:space="preserve">Льготы </t>
  </si>
  <si>
    <t>Средства, направленные VK в НКО</t>
  </si>
  <si>
    <t>Средства, собранные пользователями проектов VK</t>
  </si>
  <si>
    <t>Средства, прошедшие через Добро Mail.ru</t>
  </si>
  <si>
    <t>Всего</t>
  </si>
  <si>
    <t>Благотворительные сборы</t>
  </si>
  <si>
    <t>мужчины</t>
  </si>
  <si>
    <t>женщины</t>
  </si>
  <si>
    <t>в том числе женщин</t>
  </si>
  <si>
    <t>в том числе мужчин</t>
  </si>
  <si>
    <t>Заявки</t>
  </si>
  <si>
    <t>% от общего числа</t>
  </si>
  <si>
    <t>Заявки на участие в конференции</t>
  </si>
  <si>
    <t>Заявки на обучение</t>
  </si>
  <si>
    <t>Заказы книг</t>
  </si>
  <si>
    <t>Запросы на изучение иностранного языка</t>
  </si>
  <si>
    <t>Количество мероприятий</t>
  </si>
  <si>
    <t>Количество участников</t>
  </si>
  <si>
    <t>Всего часов обучения</t>
  </si>
  <si>
    <t>Для менеджеров</t>
  </si>
  <si>
    <t>Для всех сотрудников</t>
  </si>
  <si>
    <t>Часы обучения</t>
  </si>
  <si>
    <t>Видео</t>
  </si>
  <si>
    <t>Статьи</t>
  </si>
  <si>
    <t>Онлайн курсы</t>
  </si>
  <si>
    <t>Состав Совет Директоров</t>
  </si>
  <si>
    <t>Независимые директора</t>
  </si>
  <si>
    <t>Неисполнительные директора</t>
  </si>
  <si>
    <t>Иполнительный директор</t>
  </si>
  <si>
    <t>Гендерный состав Совета Директоров</t>
  </si>
  <si>
    <t>% от общего числа  директоров</t>
  </si>
  <si>
    <t>Количество</t>
  </si>
  <si>
    <t>Общее количество директоров</t>
  </si>
  <si>
    <t>Изменения год к году</t>
  </si>
  <si>
    <t>Выбросы парниковых газов*</t>
  </si>
  <si>
    <t>Неопасные</t>
  </si>
  <si>
    <t>тонны</t>
  </si>
  <si>
    <t>человек</t>
  </si>
  <si>
    <t>Итого, рост</t>
  </si>
  <si>
    <t>Текучесть персонала</t>
  </si>
  <si>
    <t>Вынужденная текучесть персонала*</t>
  </si>
  <si>
    <t>млн руб</t>
  </si>
  <si>
    <t>часы</t>
  </si>
  <si>
    <t>Гкал</t>
  </si>
  <si>
    <t>8.7%</t>
  </si>
  <si>
    <t xml:space="preserve">Структура персонала по возрасту </t>
  </si>
  <si>
    <t xml:space="preserve">Продолжительность работы сотрудников в VK </t>
  </si>
  <si>
    <t>Добровольное медицинское страхование</t>
  </si>
  <si>
    <t xml:space="preserve">Общее количество часов обучения </t>
  </si>
  <si>
    <t xml:space="preserve">Заявки на обучение от сотрудников </t>
  </si>
  <si>
    <t xml:space="preserve">Аудиторные (онлайн и оффлайн) тренинги по типам сотрудников </t>
  </si>
  <si>
    <t>Программы самообразования по типам</t>
  </si>
  <si>
    <t>Средняя длительность, часы</t>
  </si>
  <si>
    <t>Завершенные курсы, единиц</t>
  </si>
  <si>
    <t>Топ-менеджмент*</t>
  </si>
  <si>
    <t>не применимо в связи с изменениями методики подсчета</t>
  </si>
  <si>
    <t>Экологические показатели</t>
  </si>
  <si>
    <t>Социальные показатели</t>
  </si>
  <si>
    <t>Количество сотрудников с временным трудовым договором (совместители)</t>
  </si>
  <si>
    <r>
      <rPr>
        <b/>
        <i/>
        <sz val="11"/>
        <color theme="1" tint="0.499984740745262"/>
        <rFont val="Calibri"/>
        <family val="2"/>
        <charset val="204"/>
        <scheme val="minor"/>
      </rPr>
      <t>Топ-менеджмент</t>
    </r>
    <r>
      <rPr>
        <i/>
        <sz val="11"/>
        <color theme="1" tint="0.499984740745262"/>
        <rFont val="Calibri"/>
        <family val="2"/>
        <charset val="204"/>
        <scheme val="minor"/>
      </rPr>
      <t xml:space="preserve"> — это принимающие корпоративные/стратегические решения (уровень вице-президентов и выше); 
</t>
    </r>
    <r>
      <rPr>
        <b/>
        <i/>
        <sz val="11"/>
        <color theme="1" tint="0.499984740745262"/>
        <rFont val="Calibri"/>
        <family val="2"/>
        <charset val="204"/>
        <scheme val="minor"/>
      </rPr>
      <t>Менеджмент</t>
    </r>
    <r>
      <rPr>
        <i/>
        <sz val="11"/>
        <color theme="1" tint="0.499984740745262"/>
        <rFont val="Calibri"/>
        <family val="2"/>
        <charset val="204"/>
        <scheme val="minor"/>
      </rPr>
      <t xml:space="preserve"> — это сотрудники на руководящих должностях, отвечающие за центры финансовой ответственности / бизнес-подразделения / функциональное направление / группу сотрудников; 
</t>
    </r>
    <r>
      <rPr>
        <b/>
        <i/>
        <sz val="11"/>
        <color theme="1" tint="0.499984740745262"/>
        <rFont val="Calibri"/>
        <family val="2"/>
        <charset val="204"/>
        <scheme val="minor"/>
      </rPr>
      <t>Сотрудники</t>
    </r>
    <r>
      <rPr>
        <i/>
        <sz val="11"/>
        <color theme="1" tint="0.499984740745262"/>
        <rFont val="Calibri"/>
        <family val="2"/>
        <charset val="204"/>
        <scheme val="minor"/>
      </rPr>
      <t xml:space="preserve"> — это линейный персонал.</t>
    </r>
  </si>
  <si>
    <t>Общее число сотрудников, вернувшихся на работу после окончания отпуска по уходу за ребенком, которые все еще работали через 12 месяцев после их возвращения на работу</t>
  </si>
  <si>
    <t>Количество независимых или неисполнительных директоров (2022)</t>
  </si>
  <si>
    <t>&lt;1-3 лет</t>
  </si>
  <si>
    <t>2021*</t>
  </si>
  <si>
    <t>*Показатели были обновлены в 2022 году в связи с изменением системы подсчета.</t>
  </si>
  <si>
    <t xml:space="preserve">Все данные на странице представлены только для консолидированных активов, и не включают совместные предприятия. </t>
  </si>
  <si>
    <t>Добровольная текучесть кадров незначительно повысилась в период с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</si>
</sst>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%"/>
  </numFmts>
  <fonts count="3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8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333333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vertAlign val="superscript"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77FF"/>
      <name val="Calibri"/>
      <family val="2"/>
      <charset val="204"/>
      <scheme val="minor"/>
    </font>
    <font>
      <sz val="11"/>
      <color rgb="FF0077FF"/>
      <name val="Calibri"/>
      <family val="2"/>
      <charset val="204"/>
      <scheme val="minor"/>
    </font>
    <font>
      <i/>
      <sz val="10"/>
      <color theme="1" tint="0.499984740745262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rgb="FF0077FF"/>
      <name val="Calibri"/>
      <family val="2"/>
      <charset val="204"/>
      <scheme val="minor"/>
    </font>
    <font>
      <b/>
      <i/>
      <sz val="11"/>
      <color rgb="FF0077FF"/>
      <name val="Calibri"/>
      <family val="2"/>
      <charset val="204"/>
      <scheme val="minor"/>
    </font>
    <font>
      <i/>
      <sz val="11"/>
      <color theme="1" tint="0.499984740745262"/>
      <name val="Calibri"/>
      <family val="2"/>
      <charset val="204"/>
      <scheme val="minor"/>
    </font>
    <font>
      <b/>
      <i/>
      <sz val="11"/>
      <color theme="1" tint="0.499984740745262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b/>
      <sz val="10"/>
      <color rgb="FF0077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7FF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 style="thin">
        <color theme="0"/>
      </left>
      <right style="thin">
        <color theme="0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 tint="-0.14999847407452621"/>
      </left>
      <right style="thin">
        <color theme="0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/>
      <bottom style="medium">
        <color theme="0" tint="-0.14999847407452621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8">
    <xf numFmtId="0" fontId="0" fillId="0" borderId="0" xfId="0"/>
    <xf numFmtId="0" fontId="4" fillId="2" borderId="0" xfId="0" applyFont="1" applyFill="1"/>
    <xf numFmtId="3" fontId="4" fillId="2" borderId="0" xfId="0" applyNumberFormat="1" applyFont="1" applyFill="1"/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 vertical="center"/>
    </xf>
    <xf numFmtId="9" fontId="4" fillId="2" borderId="0" xfId="0" applyNumberFormat="1" applyFont="1" applyFill="1"/>
    <xf numFmtId="0" fontId="4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0" fillId="2" borderId="0" xfId="0" applyFill="1"/>
    <xf numFmtId="0" fontId="15" fillId="2" borderId="0" xfId="0" applyFont="1" applyFill="1" applyAlignment="1">
      <alignment vertical="center"/>
    </xf>
    <xf numFmtId="9" fontId="16" fillId="2" borderId="0" xfId="0" applyNumberFormat="1" applyFont="1" applyFill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9" fontId="12" fillId="3" borderId="5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9" fontId="16" fillId="2" borderId="5" xfId="0" applyNumberFormat="1" applyFont="1" applyFill="1" applyBorder="1" applyAlignment="1">
      <alignment horizontal="center" vertical="center" wrapText="1"/>
    </xf>
    <xf numFmtId="9" fontId="17" fillId="2" borderId="5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3" fontId="16" fillId="2" borderId="0" xfId="1" applyNumberFormat="1" applyFont="1" applyFill="1" applyBorder="1" applyAlignment="1">
      <alignment vertical="center"/>
    </xf>
    <xf numFmtId="0" fontId="16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9" fontId="16" fillId="2" borderId="19" xfId="0" applyNumberFormat="1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vertical="center"/>
    </xf>
    <xf numFmtId="9" fontId="17" fillId="2" borderId="1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3" fontId="0" fillId="2" borderId="17" xfId="0" applyNumberFormat="1" applyFill="1" applyBorder="1" applyAlignment="1">
      <alignment vertical="center"/>
    </xf>
    <xf numFmtId="9" fontId="0" fillId="2" borderId="17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2" fillId="3" borderId="4" xfId="0" applyFont="1" applyFill="1" applyBorder="1" applyAlignment="1">
      <alignment vertical="center"/>
    </xf>
    <xf numFmtId="0" fontId="14" fillId="2" borderId="0" xfId="0" applyFont="1" applyFill="1" applyAlignment="1">
      <alignment vertical="center" wrapText="1"/>
    </xf>
    <xf numFmtId="9" fontId="14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9" fontId="17" fillId="2" borderId="0" xfId="0" applyNumberFormat="1" applyFont="1" applyFill="1" applyAlignment="1">
      <alignment vertical="center" wrapText="1"/>
    </xf>
    <xf numFmtId="0" fontId="16" fillId="2" borderId="20" xfId="0" applyFont="1" applyFill="1" applyBorder="1" applyAlignment="1">
      <alignment vertical="center"/>
    </xf>
    <xf numFmtId="3" fontId="16" fillId="2" borderId="20" xfId="0" applyNumberFormat="1" applyFont="1" applyFill="1" applyBorder="1" applyAlignment="1">
      <alignment vertical="center"/>
    </xf>
    <xf numFmtId="9" fontId="17" fillId="2" borderId="20" xfId="0" applyNumberFormat="1" applyFont="1" applyFill="1" applyBorder="1" applyAlignment="1">
      <alignment vertical="center" wrapText="1"/>
    </xf>
    <xf numFmtId="9" fontId="16" fillId="2" borderId="0" xfId="0" applyNumberFormat="1" applyFont="1" applyFill="1" applyAlignment="1">
      <alignment vertical="center" wrapText="1"/>
    </xf>
    <xf numFmtId="0" fontId="18" fillId="2" borderId="0" xfId="0" applyFont="1" applyFill="1" applyAlignment="1">
      <alignment vertical="center"/>
    </xf>
    <xf numFmtId="3" fontId="16" fillId="2" borderId="0" xfId="1" applyNumberFormat="1" applyFont="1" applyFill="1" applyBorder="1" applyAlignment="1">
      <alignment vertical="center" wrapText="1"/>
    </xf>
    <xf numFmtId="3" fontId="20" fillId="2" borderId="4" xfId="0" applyNumberFormat="1" applyFon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20" fillId="2" borderId="14" xfId="0" applyNumberFormat="1" applyFont="1" applyFill="1" applyBorder="1" applyAlignment="1">
      <alignment horizontal="center" vertical="center"/>
    </xf>
    <xf numFmtId="3" fontId="16" fillId="2" borderId="14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center" vertical="center"/>
    </xf>
    <xf numFmtId="3" fontId="16" fillId="2" borderId="4" xfId="1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3" fontId="16" fillId="2" borderId="4" xfId="1" applyNumberFormat="1" applyFont="1" applyFill="1" applyBorder="1" applyAlignment="1">
      <alignment horizontal="center" vertical="center" wrapText="1"/>
    </xf>
    <xf numFmtId="3" fontId="20" fillId="2" borderId="4" xfId="1" applyNumberFormat="1" applyFont="1" applyFill="1" applyBorder="1" applyAlignment="1">
      <alignment horizontal="center" vertical="center"/>
    </xf>
    <xf numFmtId="3" fontId="20" fillId="2" borderId="4" xfId="1" applyNumberFormat="1" applyFont="1" applyFill="1" applyBorder="1" applyAlignment="1">
      <alignment horizontal="center" vertical="center" wrapText="1"/>
    </xf>
    <xf numFmtId="3" fontId="0" fillId="2" borderId="14" xfId="0" applyNumberFormat="1" applyFill="1" applyBorder="1" applyAlignment="1">
      <alignment horizontal="center" vertical="center"/>
    </xf>
    <xf numFmtId="0" fontId="6" fillId="2" borderId="0" xfId="3" applyFont="1" applyFill="1"/>
    <xf numFmtId="0" fontId="8" fillId="2" borderId="0" xfId="3" applyFont="1" applyFill="1"/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/>
    </xf>
    <xf numFmtId="0" fontId="6" fillId="2" borderId="0" xfId="3" applyFont="1" applyFill="1" applyAlignment="1">
      <alignment horizontal="left" vertical="center"/>
    </xf>
    <xf numFmtId="0" fontId="12" fillId="3" borderId="3" xfId="3" applyFont="1" applyFill="1" applyBorder="1" applyAlignment="1">
      <alignment horizontal="center" vertical="center" wrapText="1"/>
    </xf>
    <xf numFmtId="0" fontId="12" fillId="3" borderId="4" xfId="3" applyFont="1" applyFill="1" applyBorder="1" applyAlignment="1">
      <alignment horizontal="center" vertical="center" wrapText="1"/>
    </xf>
    <xf numFmtId="0" fontId="12" fillId="3" borderId="4" xfId="3" applyFont="1" applyFill="1" applyBorder="1" applyAlignment="1">
      <alignment horizontal="center" vertical="center"/>
    </xf>
    <xf numFmtId="0" fontId="12" fillId="3" borderId="5" xfId="3" applyFont="1" applyFill="1" applyBorder="1" applyAlignment="1">
      <alignment horizontal="center" vertical="center"/>
    </xf>
    <xf numFmtId="0" fontId="2" fillId="2" borderId="0" xfId="3" applyFont="1" applyFill="1" applyAlignment="1">
      <alignment horizontal="left" vertical="center"/>
    </xf>
    <xf numFmtId="0" fontId="9" fillId="2" borderId="0" xfId="3" applyFont="1" applyFill="1" applyAlignment="1">
      <alignment horizontal="left" vertical="center" wrapText="1"/>
    </xf>
    <xf numFmtId="0" fontId="9" fillId="2" borderId="0" xfId="3" applyFont="1" applyFill="1" applyAlignment="1">
      <alignment horizontal="center" vertical="center" wrapText="1"/>
    </xf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left" vertical="center"/>
    </xf>
    <xf numFmtId="0" fontId="2" fillId="2" borderId="0" xfId="3" applyFont="1" applyFill="1" applyAlignment="1">
      <alignment horizontal="center" vertical="center"/>
    </xf>
    <xf numFmtId="3" fontId="2" fillId="2" borderId="0" xfId="3" applyNumberFormat="1" applyFont="1" applyFill="1" applyAlignment="1">
      <alignment horizontal="left" vertical="center"/>
    </xf>
    <xf numFmtId="0" fontId="2" fillId="2" borderId="0" xfId="3" applyFont="1" applyFill="1" applyAlignment="1">
      <alignment horizontal="left" vertical="center" wrapText="1"/>
    </xf>
    <xf numFmtId="0" fontId="19" fillId="2" borderId="0" xfId="3" applyFont="1" applyFill="1" applyAlignment="1">
      <alignment horizontal="left" vertical="center"/>
    </xf>
    <xf numFmtId="3" fontId="19" fillId="2" borderId="0" xfId="3" applyNumberFormat="1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center" vertical="center"/>
    </xf>
    <xf numFmtId="9" fontId="2" fillId="2" borderId="0" xfId="3" applyNumberFormat="1" applyFont="1" applyFill="1" applyAlignment="1">
      <alignment horizontal="center" vertical="center"/>
    </xf>
    <xf numFmtId="0" fontId="13" fillId="2" borderId="0" xfId="3" applyFont="1" applyFill="1" applyAlignment="1">
      <alignment horizontal="left" vertical="center"/>
    </xf>
    <xf numFmtId="3" fontId="19" fillId="2" borderId="0" xfId="3" applyNumberFormat="1" applyFont="1" applyFill="1" applyAlignment="1">
      <alignment horizontal="left" vertical="center"/>
    </xf>
    <xf numFmtId="9" fontId="9" fillId="2" borderId="0" xfId="3" applyNumberFormat="1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 readingOrder="1"/>
    </xf>
    <xf numFmtId="0" fontId="9" fillId="2" borderId="0" xfId="0" applyFont="1" applyFill="1" applyAlignment="1">
      <alignment horizontal="center" vertical="center" wrapText="1" readingOrder="1"/>
    </xf>
    <xf numFmtId="0" fontId="19" fillId="2" borderId="0" xfId="0" applyFont="1" applyFill="1" applyAlignment="1">
      <alignment horizontal="left" vertical="center" wrapText="1" readingOrder="1"/>
    </xf>
    <xf numFmtId="3" fontId="19" fillId="2" borderId="0" xfId="0" applyNumberFormat="1" applyFont="1" applyFill="1" applyAlignment="1">
      <alignment horizontal="center" vertical="center" wrapText="1" readingOrder="1"/>
    </xf>
    <xf numFmtId="3" fontId="20" fillId="2" borderId="0" xfId="3" applyNumberFormat="1" applyFont="1" applyFill="1" applyAlignment="1">
      <alignment horizontal="center" vertical="center"/>
    </xf>
    <xf numFmtId="9" fontId="20" fillId="2" borderId="0" xfId="3" applyNumberFormat="1" applyFont="1" applyFill="1" applyAlignment="1">
      <alignment horizontal="center" vertical="center"/>
    </xf>
    <xf numFmtId="0" fontId="9" fillId="4" borderId="3" xfId="3" applyFont="1" applyFill="1" applyBorder="1" applyAlignment="1">
      <alignment horizontal="left" vertical="center"/>
    </xf>
    <xf numFmtId="3" fontId="2" fillId="2" borderId="4" xfId="3" applyNumberFormat="1" applyFont="1" applyFill="1" applyBorder="1" applyAlignment="1">
      <alignment horizontal="center" vertical="center"/>
    </xf>
    <xf numFmtId="3" fontId="20" fillId="2" borderId="5" xfId="3" applyNumberFormat="1" applyFont="1" applyFill="1" applyBorder="1" applyAlignment="1">
      <alignment horizontal="center" vertical="center"/>
    </xf>
    <xf numFmtId="0" fontId="19" fillId="2" borderId="16" xfId="3" applyFont="1" applyFill="1" applyBorder="1" applyAlignment="1">
      <alignment horizontal="left" vertical="center"/>
    </xf>
    <xf numFmtId="0" fontId="19" fillId="2" borderId="25" xfId="3" applyFont="1" applyFill="1" applyBorder="1" applyAlignment="1">
      <alignment horizontal="left" vertical="center"/>
    </xf>
    <xf numFmtId="3" fontId="19" fillId="2" borderId="12" xfId="3" applyNumberFormat="1" applyFont="1" applyFill="1" applyBorder="1" applyAlignment="1">
      <alignment horizontal="center" vertical="center"/>
    </xf>
    <xf numFmtId="3" fontId="19" fillId="2" borderId="13" xfId="3" applyNumberFormat="1" applyFont="1" applyFill="1" applyBorder="1" applyAlignment="1">
      <alignment horizontal="center" vertical="center"/>
    </xf>
    <xf numFmtId="3" fontId="24" fillId="2" borderId="6" xfId="3" applyNumberFormat="1" applyFont="1" applyFill="1" applyBorder="1" applyAlignment="1">
      <alignment horizontal="center" vertical="center"/>
    </xf>
    <xf numFmtId="3" fontId="19" fillId="2" borderId="10" xfId="3" applyNumberFormat="1" applyFont="1" applyFill="1" applyBorder="1" applyAlignment="1">
      <alignment horizontal="center" vertical="center"/>
    </xf>
    <xf numFmtId="3" fontId="19" fillId="2" borderId="11" xfId="3" applyNumberFormat="1" applyFont="1" applyFill="1" applyBorder="1" applyAlignment="1">
      <alignment horizontal="center" vertical="center"/>
    </xf>
    <xf numFmtId="3" fontId="24" fillId="2" borderId="7" xfId="3" applyNumberFormat="1" applyFont="1" applyFill="1" applyBorder="1" applyAlignment="1">
      <alignment horizontal="center" vertical="center"/>
    </xf>
    <xf numFmtId="0" fontId="0" fillId="2" borderId="3" xfId="3" applyFont="1" applyFill="1" applyBorder="1" applyAlignment="1">
      <alignment horizontal="left" vertical="center" wrapText="1"/>
    </xf>
    <xf numFmtId="3" fontId="25" fillId="2" borderId="7" xfId="3" applyNumberFormat="1" applyFont="1" applyFill="1" applyBorder="1" applyAlignment="1">
      <alignment horizontal="center" vertical="center"/>
    </xf>
    <xf numFmtId="0" fontId="19" fillId="2" borderId="15" xfId="3" applyFont="1" applyFill="1" applyBorder="1" applyAlignment="1">
      <alignment horizontal="left" vertical="center"/>
    </xf>
    <xf numFmtId="3" fontId="19" fillId="2" borderId="8" xfId="3" applyNumberFormat="1" applyFont="1" applyFill="1" applyBorder="1" applyAlignment="1">
      <alignment horizontal="center" vertical="center"/>
    </xf>
    <xf numFmtId="3" fontId="24" fillId="2" borderId="9" xfId="3" applyNumberFormat="1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3" fontId="9" fillId="2" borderId="4" xfId="3" applyNumberFormat="1" applyFont="1" applyFill="1" applyBorder="1" applyAlignment="1">
      <alignment horizontal="center" vertical="center"/>
    </xf>
    <xf numFmtId="9" fontId="20" fillId="2" borderId="5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left" vertical="center"/>
    </xf>
    <xf numFmtId="0" fontId="2" fillId="2" borderId="11" xfId="3" applyFont="1" applyFill="1" applyBorder="1" applyAlignment="1">
      <alignment horizontal="center" vertical="center"/>
    </xf>
    <xf numFmtId="9" fontId="2" fillId="2" borderId="11" xfId="3" applyNumberFormat="1" applyFont="1" applyFill="1" applyBorder="1" applyAlignment="1">
      <alignment horizontal="center" vertical="center"/>
    </xf>
    <xf numFmtId="9" fontId="20" fillId="2" borderId="7" xfId="3" applyNumberFormat="1" applyFont="1" applyFill="1" applyBorder="1" applyAlignment="1">
      <alignment horizontal="center" vertical="center"/>
    </xf>
    <xf numFmtId="3" fontId="20" fillId="4" borderId="5" xfId="3" applyNumberFormat="1" applyFont="1" applyFill="1" applyBorder="1" applyAlignment="1">
      <alignment horizontal="center" vertical="center"/>
    </xf>
    <xf numFmtId="3" fontId="9" fillId="2" borderId="3" xfId="3" applyNumberFormat="1" applyFont="1" applyFill="1" applyBorder="1" applyAlignment="1">
      <alignment horizontal="center" vertical="center"/>
    </xf>
    <xf numFmtId="3" fontId="9" fillId="4" borderId="4" xfId="3" applyNumberFormat="1" applyFont="1" applyFill="1" applyBorder="1" applyAlignment="1">
      <alignment horizontal="center" vertical="center"/>
    </xf>
    <xf numFmtId="0" fontId="2" fillId="4" borderId="4" xfId="3" applyFont="1" applyFill="1" applyBorder="1" applyAlignment="1">
      <alignment horizontal="center" vertical="center"/>
    </xf>
    <xf numFmtId="0" fontId="2" fillId="2" borderId="0" xfId="3" applyFont="1" applyFill="1" applyAlignment="1">
      <alignment vertical="center" wrapText="1"/>
    </xf>
    <xf numFmtId="0" fontId="0" fillId="2" borderId="0" xfId="3" applyFont="1" applyFill="1" applyAlignment="1">
      <alignment vertical="center" wrapText="1"/>
    </xf>
    <xf numFmtId="0" fontId="19" fillId="2" borderId="0" xfId="3" applyFont="1" applyFill="1" applyAlignment="1">
      <alignment horizontal="left" vertical="center" wrapText="1"/>
    </xf>
    <xf numFmtId="0" fontId="9" fillId="4" borderId="3" xfId="3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left" vertical="center" wrapText="1"/>
    </xf>
    <xf numFmtId="0" fontId="9" fillId="2" borderId="3" xfId="3" applyFont="1" applyFill="1" applyBorder="1" applyAlignment="1">
      <alignment horizontal="left" vertical="center" wrapText="1"/>
    </xf>
    <xf numFmtId="3" fontId="9" fillId="4" borderId="5" xfId="3" applyNumberFormat="1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left" vertical="center" wrapText="1"/>
    </xf>
    <xf numFmtId="3" fontId="9" fillId="2" borderId="10" xfId="3" applyNumberFormat="1" applyFont="1" applyFill="1" applyBorder="1" applyAlignment="1">
      <alignment horizontal="center" vertical="center"/>
    </xf>
    <xf numFmtId="3" fontId="9" fillId="2" borderId="11" xfId="3" applyNumberFormat="1" applyFont="1" applyFill="1" applyBorder="1" applyAlignment="1">
      <alignment horizontal="center" vertical="center"/>
    </xf>
    <xf numFmtId="3" fontId="20" fillId="2" borderId="7" xfId="3" applyNumberFormat="1" applyFont="1" applyFill="1" applyBorder="1" applyAlignment="1">
      <alignment horizontal="center" vertical="center"/>
    </xf>
    <xf numFmtId="0" fontId="6" fillId="4" borderId="4" xfId="3" applyFont="1" applyFill="1" applyBorder="1" applyAlignment="1">
      <alignment horizontal="center" vertical="center"/>
    </xf>
    <xf numFmtId="3" fontId="25" fillId="2" borderId="9" xfId="3" applyNumberFormat="1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left" vertical="center" wrapText="1"/>
    </xf>
    <xf numFmtId="0" fontId="9" fillId="2" borderId="4" xfId="3" applyFont="1" applyFill="1" applyBorder="1" applyAlignment="1">
      <alignment horizontal="center" vertical="center" wrapText="1"/>
    </xf>
    <xf numFmtId="9" fontId="9" fillId="2" borderId="4" xfId="3" applyNumberFormat="1" applyFont="1" applyFill="1" applyBorder="1" applyAlignment="1">
      <alignment horizontal="center" vertical="center"/>
    </xf>
    <xf numFmtId="0" fontId="0" fillId="2" borderId="0" xfId="3" applyFont="1" applyFill="1" applyAlignment="1">
      <alignment horizontal="left" vertical="center"/>
    </xf>
    <xf numFmtId="0" fontId="2" fillId="2" borderId="4" xfId="3" applyFont="1" applyFill="1" applyBorder="1" applyAlignment="1">
      <alignment horizontal="center" vertical="center" wrapText="1"/>
    </xf>
    <xf numFmtId="0" fontId="20" fillId="2" borderId="5" xfId="3" applyFont="1" applyFill="1" applyBorder="1" applyAlignment="1">
      <alignment horizontal="center" vertical="center"/>
    </xf>
    <xf numFmtId="0" fontId="20" fillId="2" borderId="5" xfId="3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0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4" fontId="2" fillId="2" borderId="4" xfId="0" applyNumberFormat="1" applyFont="1" applyFill="1" applyBorder="1" applyAlignment="1">
      <alignment horizontal="center" vertical="center" wrapText="1" readingOrder="1"/>
    </xf>
    <xf numFmtId="0" fontId="9" fillId="4" borderId="3" xfId="0" applyFont="1" applyFill="1" applyBorder="1" applyAlignment="1">
      <alignment horizontal="left" vertical="center" wrapText="1" readingOrder="1"/>
    </xf>
    <xf numFmtId="0" fontId="2" fillId="4" borderId="4" xfId="0" applyFont="1" applyFill="1" applyBorder="1" applyAlignment="1">
      <alignment horizontal="center" vertical="center" wrapText="1" readingOrder="1"/>
    </xf>
    <xf numFmtId="4" fontId="9" fillId="4" borderId="4" xfId="0" applyNumberFormat="1" applyFont="1" applyFill="1" applyBorder="1" applyAlignment="1">
      <alignment horizontal="center" vertical="center" wrapText="1" readingOrder="1"/>
    </xf>
    <xf numFmtId="4" fontId="20" fillId="4" borderId="5" xfId="0" applyNumberFormat="1" applyFont="1" applyFill="1" applyBorder="1" applyAlignment="1">
      <alignment horizontal="center" vertical="center" wrapText="1" readingOrder="1"/>
    </xf>
    <xf numFmtId="4" fontId="20" fillId="2" borderId="5" xfId="0" applyNumberFormat="1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left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left" vertical="center"/>
    </xf>
    <xf numFmtId="0" fontId="2" fillId="2" borderId="8" xfId="3" applyFont="1" applyFill="1" applyBorder="1" applyAlignment="1">
      <alignment horizontal="left" vertical="center"/>
    </xf>
    <xf numFmtId="3" fontId="2" fillId="2" borderId="9" xfId="3" applyNumberFormat="1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left" vertical="center"/>
    </xf>
    <xf numFmtId="3" fontId="2" fillId="2" borderId="7" xfId="3" applyNumberFormat="1" applyFont="1" applyFill="1" applyBorder="1" applyAlignment="1">
      <alignment horizontal="center" vertical="center"/>
    </xf>
    <xf numFmtId="165" fontId="20" fillId="4" borderId="4" xfId="3" applyNumberFormat="1" applyFont="1" applyFill="1" applyBorder="1" applyAlignment="1">
      <alignment horizontal="center" vertical="center"/>
    </xf>
    <xf numFmtId="165" fontId="21" fillId="2" borderId="0" xfId="3" applyNumberFormat="1" applyFont="1" applyFill="1" applyAlignment="1">
      <alignment horizontal="center" vertical="center"/>
    </xf>
    <xf numFmtId="3" fontId="21" fillId="2" borderId="9" xfId="3" applyNumberFormat="1" applyFont="1" applyFill="1" applyBorder="1" applyAlignment="1">
      <alignment horizontal="center" vertical="center"/>
    </xf>
    <xf numFmtId="165" fontId="21" fillId="2" borderId="11" xfId="3" applyNumberFormat="1" applyFont="1" applyFill="1" applyBorder="1" applyAlignment="1">
      <alignment horizontal="center" vertical="center"/>
    </xf>
    <xf numFmtId="3" fontId="21" fillId="2" borderId="7" xfId="3" applyNumberFormat="1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left" vertical="center"/>
    </xf>
    <xf numFmtId="165" fontId="21" fillId="2" borderId="13" xfId="3" applyNumberFormat="1" applyFont="1" applyFill="1" applyBorder="1" applyAlignment="1">
      <alignment horizontal="center" vertical="center"/>
    </xf>
    <xf numFmtId="3" fontId="21" fillId="2" borderId="6" xfId="3" applyNumberFormat="1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165" fontId="9" fillId="4" borderId="3" xfId="3" applyNumberFormat="1" applyFont="1" applyFill="1" applyBorder="1" applyAlignment="1">
      <alignment horizontal="center" vertical="center"/>
    </xf>
    <xf numFmtId="9" fontId="2" fillId="2" borderId="12" xfId="3" applyNumberFormat="1" applyFont="1" applyFill="1" applyBorder="1" applyAlignment="1">
      <alignment horizontal="center" vertical="center"/>
    </xf>
    <xf numFmtId="3" fontId="2" fillId="2" borderId="6" xfId="3" applyNumberFormat="1" applyFont="1" applyFill="1" applyBorder="1" applyAlignment="1">
      <alignment horizontal="center" vertical="center"/>
    </xf>
    <xf numFmtId="9" fontId="2" fillId="2" borderId="8" xfId="3" applyNumberFormat="1" applyFont="1" applyFill="1" applyBorder="1" applyAlignment="1">
      <alignment horizontal="center" vertical="center"/>
    </xf>
    <xf numFmtId="9" fontId="2" fillId="2" borderId="10" xfId="3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9" fontId="2" fillId="2" borderId="10" xfId="0" applyNumberFormat="1" applyFont="1" applyFill="1" applyBorder="1" applyAlignment="1">
      <alignment horizontal="center" vertical="center" wrapText="1" readingOrder="1"/>
    </xf>
    <xf numFmtId="3" fontId="2" fillId="2" borderId="7" xfId="0" applyNumberFormat="1" applyFont="1" applyFill="1" applyBorder="1" applyAlignment="1">
      <alignment horizontal="center" vertical="center" wrapText="1" readingOrder="1"/>
    </xf>
    <xf numFmtId="0" fontId="9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9" fontId="2" fillId="2" borderId="3" xfId="0" applyNumberFormat="1" applyFont="1" applyFill="1" applyBorder="1" applyAlignment="1">
      <alignment horizontal="center" vertical="center" wrapText="1" readingOrder="1"/>
    </xf>
    <xf numFmtId="3" fontId="2" fillId="2" borderId="5" xfId="0" applyNumberFormat="1" applyFont="1" applyFill="1" applyBorder="1" applyAlignment="1">
      <alignment horizontal="center" vertical="center" wrapText="1" readingOrder="1"/>
    </xf>
    <xf numFmtId="3" fontId="21" fillId="2" borderId="5" xfId="0" applyNumberFormat="1" applyFont="1" applyFill="1" applyBorder="1" applyAlignment="1">
      <alignment horizontal="center" vertical="center" wrapText="1" readingOrder="1"/>
    </xf>
    <xf numFmtId="9" fontId="20" fillId="2" borderId="3" xfId="0" applyNumberFormat="1" applyFont="1" applyFill="1" applyBorder="1" applyAlignment="1">
      <alignment horizontal="center" vertical="center" wrapText="1" readingOrder="1"/>
    </xf>
    <xf numFmtId="3" fontId="20" fillId="2" borderId="5" xfId="0" applyNumberFormat="1" applyFont="1" applyFill="1" applyBorder="1" applyAlignment="1">
      <alignment horizontal="center" vertical="center" wrapText="1" readingOrder="1"/>
    </xf>
    <xf numFmtId="9" fontId="20" fillId="2" borderId="10" xfId="0" applyNumberFormat="1" applyFont="1" applyFill="1" applyBorder="1" applyAlignment="1">
      <alignment horizontal="center" vertical="center" wrapText="1" readingOrder="1"/>
    </xf>
    <xf numFmtId="3" fontId="20" fillId="2" borderId="7" xfId="0" applyNumberFormat="1" applyFont="1" applyFill="1" applyBorder="1" applyAlignment="1">
      <alignment horizontal="center" vertical="center" wrapText="1" readingOrder="1"/>
    </xf>
    <xf numFmtId="0" fontId="2" fillId="2" borderId="8" xfId="3" applyFont="1" applyFill="1" applyBorder="1" applyAlignment="1">
      <alignment horizontal="left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left" vertical="center" wrapText="1"/>
    </xf>
    <xf numFmtId="0" fontId="2" fillId="2" borderId="11" xfId="3" applyFont="1" applyFill="1" applyBorder="1" applyAlignment="1">
      <alignment horizontal="center" vertical="center" wrapText="1"/>
    </xf>
    <xf numFmtId="3" fontId="2" fillId="2" borderId="11" xfId="3" applyNumberFormat="1" applyFont="1" applyFill="1" applyBorder="1" applyAlignment="1">
      <alignment horizontal="center" vertical="center" wrapText="1"/>
    </xf>
    <xf numFmtId="3" fontId="2" fillId="2" borderId="4" xfId="3" applyNumberFormat="1" applyFont="1" applyFill="1" applyBorder="1" applyAlignment="1">
      <alignment horizontal="center" vertical="center" wrapText="1"/>
    </xf>
    <xf numFmtId="3" fontId="20" fillId="2" borderId="5" xfId="3" applyNumberFormat="1" applyFont="1" applyFill="1" applyBorder="1" applyAlignment="1">
      <alignment horizontal="center" vertical="center" wrapText="1"/>
    </xf>
    <xf numFmtId="3" fontId="20" fillId="2" borderId="7" xfId="3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 readingOrder="1"/>
    </xf>
    <xf numFmtId="0" fontId="9" fillId="2" borderId="5" xfId="0" applyFont="1" applyFill="1" applyBorder="1" applyAlignment="1">
      <alignment horizontal="center" vertical="center" wrapText="1" readingOrder="1"/>
    </xf>
    <xf numFmtId="0" fontId="19" fillId="2" borderId="10" xfId="0" applyFont="1" applyFill="1" applyBorder="1" applyAlignment="1">
      <alignment horizontal="left" vertical="center" wrapText="1" readingOrder="1"/>
    </xf>
    <xf numFmtId="3" fontId="19" fillId="2" borderId="11" xfId="0" applyNumberFormat="1" applyFont="1" applyFill="1" applyBorder="1" applyAlignment="1">
      <alignment horizontal="center" vertical="center" wrapText="1" readingOrder="1"/>
    </xf>
    <xf numFmtId="3" fontId="9" fillId="4" borderId="4" xfId="0" applyNumberFormat="1" applyFont="1" applyFill="1" applyBorder="1" applyAlignment="1">
      <alignment horizontal="center" vertical="center" wrapText="1" readingOrder="1"/>
    </xf>
    <xf numFmtId="3" fontId="20" fillId="4" borderId="5" xfId="0" applyNumberFormat="1" applyFont="1" applyFill="1" applyBorder="1" applyAlignment="1">
      <alignment horizontal="center" vertical="center" wrapText="1" readingOrder="1"/>
    </xf>
    <xf numFmtId="3" fontId="24" fillId="2" borderId="9" xfId="0" applyNumberFormat="1" applyFont="1" applyFill="1" applyBorder="1" applyAlignment="1">
      <alignment horizontal="center" vertical="center" wrapText="1" readingOrder="1"/>
    </xf>
    <xf numFmtId="3" fontId="24" fillId="2" borderId="7" xfId="0" applyNumberFormat="1" applyFont="1" applyFill="1" applyBorder="1" applyAlignment="1">
      <alignment horizontal="center" vertical="center" wrapText="1" readingOrder="1"/>
    </xf>
    <xf numFmtId="0" fontId="9" fillId="2" borderId="9" xfId="0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left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9" fillId="2" borderId="12" xfId="3" applyFont="1" applyFill="1" applyBorder="1" applyAlignment="1">
      <alignment horizontal="left" vertical="center"/>
    </xf>
    <xf numFmtId="3" fontId="2" fillId="2" borderId="4" xfId="0" applyNumberFormat="1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3" fontId="21" fillId="2" borderId="4" xfId="0" applyNumberFormat="1" applyFont="1" applyFill="1" applyBorder="1" applyAlignment="1">
      <alignment horizontal="center" vertical="center" wrapText="1" readingOrder="1"/>
    </xf>
    <xf numFmtId="3" fontId="20" fillId="2" borderId="4" xfId="0" applyNumberFormat="1" applyFont="1" applyFill="1" applyBorder="1" applyAlignment="1">
      <alignment horizontal="center" vertical="center" wrapText="1" readingOrder="1"/>
    </xf>
    <xf numFmtId="0" fontId="20" fillId="2" borderId="5" xfId="0" applyFont="1" applyFill="1" applyBorder="1" applyAlignment="1">
      <alignment horizontal="center" vertical="center" wrapText="1" readingOrder="1"/>
    </xf>
    <xf numFmtId="3" fontId="20" fillId="2" borderId="11" xfId="0" applyNumberFormat="1" applyFont="1" applyFill="1" applyBorder="1" applyAlignment="1">
      <alignment horizontal="center" vertical="center" wrapText="1" readingOrder="1"/>
    </xf>
    <xf numFmtId="0" fontId="20" fillId="2" borderId="7" xfId="0" applyFont="1" applyFill="1" applyBorder="1" applyAlignment="1">
      <alignment horizontal="center" vertical="center" wrapText="1" readingOrder="1"/>
    </xf>
    <xf numFmtId="0" fontId="9" fillId="2" borderId="8" xfId="0" applyFont="1" applyFill="1" applyBorder="1" applyAlignment="1">
      <alignment horizontal="center" vertical="center" wrapText="1" readingOrder="1"/>
    </xf>
    <xf numFmtId="3" fontId="2" fillId="2" borderId="3" xfId="0" applyNumberFormat="1" applyFont="1" applyFill="1" applyBorder="1" applyAlignment="1">
      <alignment horizontal="center" vertical="center" wrapText="1" readingOrder="1"/>
    </xf>
    <xf numFmtId="3" fontId="2" fillId="2" borderId="10" xfId="0" applyNumberFormat="1" applyFont="1" applyFill="1" applyBorder="1" applyAlignment="1">
      <alignment horizontal="center" vertical="center" wrapText="1" readingOrder="1"/>
    </xf>
    <xf numFmtId="3" fontId="9" fillId="2" borderId="10" xfId="0" applyNumberFormat="1" applyFont="1" applyFill="1" applyBorder="1" applyAlignment="1">
      <alignment horizontal="center" vertical="center" wrapText="1" readingOrder="1"/>
    </xf>
    <xf numFmtId="3" fontId="9" fillId="2" borderId="11" xfId="0" applyNumberFormat="1" applyFont="1" applyFill="1" applyBorder="1" applyAlignment="1">
      <alignment horizontal="center" vertical="center" wrapText="1" readingOrder="1"/>
    </xf>
    <xf numFmtId="3" fontId="9" fillId="2" borderId="7" xfId="0" applyNumberFormat="1" applyFont="1" applyFill="1" applyBorder="1" applyAlignment="1">
      <alignment horizontal="center" vertical="center" wrapText="1" readingOrder="1"/>
    </xf>
    <xf numFmtId="3" fontId="20" fillId="2" borderId="10" xfId="0" applyNumberFormat="1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left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3" fontId="21" fillId="2" borderId="3" xfId="0" applyNumberFormat="1" applyFont="1" applyFill="1" applyBorder="1" applyAlignment="1">
      <alignment horizontal="center" vertical="center" wrapText="1" readingOrder="1"/>
    </xf>
    <xf numFmtId="0" fontId="9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 readingOrder="1"/>
    </xf>
    <xf numFmtId="0" fontId="20" fillId="2" borderId="3" xfId="0" applyFont="1" applyFill="1" applyBorder="1" applyAlignment="1">
      <alignment horizontal="center" vertical="center" wrapText="1" readingOrder="1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9" fontId="4" fillId="2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9" fontId="4" fillId="2" borderId="4" xfId="2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9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9" fontId="29" fillId="2" borderId="5" xfId="2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 wrapText="1"/>
    </xf>
    <xf numFmtId="9" fontId="29" fillId="2" borderId="7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 readingOrder="1"/>
    </xf>
    <xf numFmtId="0" fontId="23" fillId="4" borderId="10" xfId="0" applyFont="1" applyFill="1" applyBorder="1" applyAlignment="1">
      <alignment horizontal="left" vertical="center" wrapText="1" readingOrder="1"/>
    </xf>
    <xf numFmtId="0" fontId="2" fillId="4" borderId="13" xfId="0" applyFont="1" applyFill="1" applyBorder="1" applyAlignment="1">
      <alignment horizontal="center" vertical="center" wrapText="1" readingOrder="1"/>
    </xf>
    <xf numFmtId="3" fontId="9" fillId="4" borderId="13" xfId="0" applyNumberFormat="1" applyFont="1" applyFill="1" applyBorder="1" applyAlignment="1">
      <alignment horizontal="center" vertical="center" wrapText="1" readingOrder="1"/>
    </xf>
    <xf numFmtId="3" fontId="20" fillId="4" borderId="6" xfId="0" applyNumberFormat="1" applyFont="1" applyFill="1" applyBorder="1" applyAlignment="1">
      <alignment horizontal="center" vertical="center" wrapText="1" readingOrder="1"/>
    </xf>
    <xf numFmtId="0" fontId="23" fillId="4" borderId="11" xfId="0" applyFont="1" applyFill="1" applyBorder="1" applyAlignment="1">
      <alignment horizontal="center" vertical="center" wrapText="1" readingOrder="1"/>
    </xf>
    <xf numFmtId="3" fontId="23" fillId="4" borderId="11" xfId="0" applyNumberFormat="1" applyFont="1" applyFill="1" applyBorder="1" applyAlignment="1">
      <alignment horizontal="center" vertical="center" wrapText="1" readingOrder="1"/>
    </xf>
    <xf numFmtId="3" fontId="25" fillId="4" borderId="7" xfId="0" applyNumberFormat="1" applyFont="1" applyFill="1" applyBorder="1" applyAlignment="1">
      <alignment horizontal="center" vertical="center" wrapText="1" readingOrder="1"/>
    </xf>
    <xf numFmtId="0" fontId="19" fillId="2" borderId="12" xfId="0" applyFont="1" applyFill="1" applyBorder="1" applyAlignment="1">
      <alignment horizontal="left" vertical="center" wrapText="1" readingOrder="1"/>
    </xf>
    <xf numFmtId="3" fontId="19" fillId="2" borderId="13" xfId="0" applyNumberFormat="1" applyFont="1" applyFill="1" applyBorder="1" applyAlignment="1">
      <alignment horizontal="center" vertical="center" wrapText="1" readingOrder="1"/>
    </xf>
    <xf numFmtId="3" fontId="24" fillId="2" borderId="6" xfId="0" applyNumberFormat="1" applyFont="1" applyFill="1" applyBorder="1" applyAlignment="1">
      <alignment horizontal="center" vertical="center" wrapText="1" readingOrder="1"/>
    </xf>
    <xf numFmtId="0" fontId="23" fillId="2" borderId="0" xfId="0" applyFont="1" applyFill="1" applyAlignment="1">
      <alignment horizontal="left" vertical="center" wrapText="1" readingOrder="1"/>
    </xf>
    <xf numFmtId="0" fontId="23" fillId="2" borderId="0" xfId="0" applyFont="1" applyFill="1" applyAlignment="1">
      <alignment horizontal="center" vertical="center" wrapText="1" readingOrder="1"/>
    </xf>
    <xf numFmtId="3" fontId="23" fillId="2" borderId="0" xfId="0" applyNumberFormat="1" applyFont="1" applyFill="1" applyAlignment="1">
      <alignment horizontal="center" vertical="center" wrapText="1" readingOrder="1"/>
    </xf>
    <xf numFmtId="3" fontId="25" fillId="2" borderId="0" xfId="0" applyNumberFormat="1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9" fontId="4" fillId="2" borderId="0" xfId="2" applyFont="1" applyFill="1" applyBorder="1" applyAlignment="1">
      <alignment horizontal="center" vertical="center" wrapText="1"/>
    </xf>
    <xf numFmtId="9" fontId="29" fillId="2" borderId="0" xfId="2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22" fillId="2" borderId="0" xfId="0" applyFont="1" applyFill="1" applyAlignment="1">
      <alignment horizontal="left" vertical="center"/>
    </xf>
    <xf numFmtId="0" fontId="19" fillId="2" borderId="24" xfId="0" applyFont="1" applyFill="1" applyBorder="1" applyAlignment="1">
      <alignment horizontal="left" vertical="center" wrapText="1"/>
    </xf>
    <xf numFmtId="0" fontId="19" fillId="2" borderId="22" xfId="0" applyFont="1" applyFill="1" applyBorder="1" applyAlignment="1">
      <alignment horizontal="left" vertical="center" wrapText="1"/>
    </xf>
    <xf numFmtId="0" fontId="19" fillId="2" borderId="23" xfId="0" applyFont="1" applyFill="1" applyBorder="1" applyAlignment="1">
      <alignment horizontal="left" vertical="center" wrapText="1"/>
    </xf>
    <xf numFmtId="0" fontId="19" fillId="2" borderId="2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26" fillId="2" borderId="0" xfId="3" applyFont="1" applyFill="1" applyAlignment="1">
      <alignment horizontal="left" vertical="center" wrapText="1"/>
    </xf>
    <xf numFmtId="0" fontId="2" fillId="2" borderId="16" xfId="3" applyFont="1" applyFill="1" applyBorder="1" applyAlignment="1">
      <alignment horizontal="center" vertical="center"/>
    </xf>
    <xf numFmtId="0" fontId="2" fillId="2" borderId="15" xfId="3" applyFont="1" applyFill="1" applyBorder="1" applyAlignment="1">
      <alignment horizontal="center" vertical="center"/>
    </xf>
    <xf numFmtId="0" fontId="2" fillId="2" borderId="25" xfId="3" applyFont="1" applyFill="1" applyBorder="1" applyAlignment="1">
      <alignment horizontal="center" vertical="center"/>
    </xf>
    <xf numFmtId="0" fontId="9" fillId="4" borderId="12" xfId="3" applyFont="1" applyFill="1" applyBorder="1" applyAlignment="1">
      <alignment horizontal="left" vertical="center"/>
    </xf>
    <xf numFmtId="0" fontId="9" fillId="4" borderId="13" xfId="3" applyFont="1" applyFill="1" applyBorder="1" applyAlignment="1">
      <alignment horizontal="left" vertical="center"/>
    </xf>
    <xf numFmtId="0" fontId="9" fillId="4" borderId="6" xfId="3" applyFont="1" applyFill="1" applyBorder="1" applyAlignment="1">
      <alignment horizontal="left" vertical="center"/>
    </xf>
    <xf numFmtId="0" fontId="9" fillId="4" borderId="12" xfId="3" applyFont="1" applyFill="1" applyBorder="1" applyAlignment="1">
      <alignment horizontal="left" vertical="center" wrapText="1"/>
    </xf>
    <xf numFmtId="0" fontId="9" fillId="4" borderId="13" xfId="3" applyFont="1" applyFill="1" applyBorder="1" applyAlignment="1">
      <alignment horizontal="left" vertical="center" wrapText="1"/>
    </xf>
    <xf numFmtId="0" fontId="9" fillId="4" borderId="6" xfId="3" applyFont="1" applyFill="1" applyBorder="1" applyAlignment="1">
      <alignment horizontal="left" vertical="center" wrapText="1"/>
    </xf>
    <xf numFmtId="0" fontId="6" fillId="2" borderId="11" xfId="3" applyFont="1" applyFill="1" applyBorder="1" applyAlignment="1">
      <alignment horizontal="center"/>
    </xf>
    <xf numFmtId="0" fontId="9" fillId="4" borderId="3" xfId="3" applyFont="1" applyFill="1" applyBorder="1" applyAlignment="1">
      <alignment horizontal="left" vertical="center"/>
    </xf>
    <xf numFmtId="0" fontId="9" fillId="4" borderId="4" xfId="3" applyFont="1" applyFill="1" applyBorder="1" applyAlignment="1">
      <alignment horizontal="left" vertical="center"/>
    </xf>
    <xf numFmtId="0" fontId="9" fillId="4" borderId="5" xfId="3" applyFont="1" applyFill="1" applyBorder="1" applyAlignment="1">
      <alignment horizontal="left" vertical="center"/>
    </xf>
    <xf numFmtId="0" fontId="28" fillId="2" borderId="0" xfId="3" applyFont="1" applyFill="1" applyAlignment="1">
      <alignment horizontal="left" vertical="center" wrapText="1"/>
    </xf>
    <xf numFmtId="0" fontId="9" fillId="4" borderId="3" xfId="3" applyFont="1" applyFill="1" applyBorder="1" applyAlignment="1">
      <alignment horizontal="left" vertical="center" wrapText="1"/>
    </xf>
    <xf numFmtId="0" fontId="9" fillId="4" borderId="4" xfId="3" applyFont="1" applyFill="1" applyBorder="1" applyAlignment="1">
      <alignment horizontal="left" vertical="center" wrapText="1"/>
    </xf>
    <xf numFmtId="0" fontId="9" fillId="4" borderId="5" xfId="3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 wrapText="1" readingOrder="1"/>
    </xf>
    <xf numFmtId="0" fontId="2" fillId="2" borderId="13" xfId="0" applyFont="1" applyFill="1" applyBorder="1" applyAlignment="1">
      <alignment horizontal="center" vertical="center" wrapText="1" readingOrder="1"/>
    </xf>
    <xf numFmtId="0" fontId="2" fillId="2" borderId="11" xfId="0" applyFont="1" applyFill="1" applyBorder="1" applyAlignment="1">
      <alignment horizontal="center" vertical="center" wrapText="1" readingOrder="1"/>
    </xf>
    <xf numFmtId="0" fontId="9" fillId="2" borderId="0" xfId="3" applyFont="1" applyFill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9" fillId="2" borderId="13" xfId="3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</cellXfs>
  <cellStyles count="6">
    <cellStyle name="Обычный" xfId="0" builtinId="0"/>
    <cellStyle name="Обычный 2" xfId="3" xr:uid="{5BB8F1D6-8305-D744-A411-BA3C0A6C52D3}"/>
    <cellStyle name="Процентный" xfId="2" builtinId="5"/>
    <cellStyle name="Процентный 2" xfId="5" xr:uid="{58D05678-1613-B84B-9F47-72A6CE2F3415}"/>
    <cellStyle name="Финансовый" xfId="1" builtinId="3"/>
    <cellStyle name="Финансовый 2" xfId="4" xr:uid="{B24C0B77-87E0-004A-864D-FE10AC3D1973}"/>
  </cellStyles>
  <dxfs count="0"/>
  <tableStyles count="0" defaultTableStyle="TableStyleMedium2" defaultPivotStyle="PivotStyleLight16"/>
  <colors>
    <mruColors>
      <color rgb="FF0077FF"/>
      <color rgb="FF005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873844</xdr:colOff>
      <xdr:row>0</xdr:row>
      <xdr:rowOff>941683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A6EE94C0-93EF-0494-1A11-A6F141FCF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19085" cy="9392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795162</xdr:colOff>
      <xdr:row>0</xdr:row>
      <xdr:rowOff>943841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EDF2410-DC9F-77B4-9882-6E101A06B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14612" cy="9438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512466</xdr:colOff>
      <xdr:row>0</xdr:row>
      <xdr:rowOff>946611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0CCD8C7-6E3B-336B-A72B-A713ADBBD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44043" cy="946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7FF"/>
    <pageSetUpPr fitToPage="1"/>
  </sheetPr>
  <dimension ref="A1:T38"/>
  <sheetViews>
    <sheetView tabSelected="1" zoomScaleNormal="100" workbookViewId="0">
      <selection sqref="A1:G1"/>
    </sheetView>
  </sheetViews>
  <sheetFormatPr defaultColWidth="8.42578125" defaultRowHeight="12.75" x14ac:dyDescent="0.2"/>
  <cols>
    <col min="1" max="1" width="47.140625" style="1" customWidth="1"/>
    <col min="2" max="2" width="21.42578125" style="4" customWidth="1"/>
    <col min="3" max="3" width="15" style="2" customWidth="1"/>
    <col min="4" max="6" width="15" style="3" customWidth="1"/>
    <col min="7" max="7" width="32.85546875" style="5" customWidth="1"/>
    <col min="8" max="8" width="11.42578125" style="1" customWidth="1"/>
    <col min="9" max="16384" width="8.42578125" style="1"/>
  </cols>
  <sheetData>
    <row r="1" spans="1:20" ht="75" customHeight="1" thickBot="1" x14ac:dyDescent="0.25">
      <c r="A1" s="273"/>
      <c r="B1" s="273"/>
      <c r="C1" s="273"/>
      <c r="D1" s="273"/>
      <c r="E1" s="273"/>
      <c r="F1" s="273"/>
      <c r="G1" s="273"/>
    </row>
    <row r="2" spans="1:20" ht="22.5" customHeight="1" thickBot="1" x14ac:dyDescent="0.3">
      <c r="A2" s="12" t="s">
        <v>117</v>
      </c>
      <c r="B2" s="35" t="s">
        <v>4</v>
      </c>
      <c r="C2" s="13">
        <v>2019</v>
      </c>
      <c r="D2" s="14">
        <v>2020</v>
      </c>
      <c r="E2" s="14">
        <v>2021</v>
      </c>
      <c r="F2" s="14">
        <v>2022</v>
      </c>
      <c r="G2" s="15" t="s">
        <v>94</v>
      </c>
      <c r="H2" s="9"/>
    </row>
    <row r="3" spans="1:20" ht="7.5" customHeight="1" thickBot="1" x14ac:dyDescent="0.3">
      <c r="A3" s="28"/>
      <c r="B3" s="20"/>
      <c r="C3" s="20"/>
      <c r="D3" s="36"/>
      <c r="E3" s="36"/>
      <c r="F3" s="36"/>
      <c r="G3" s="37"/>
      <c r="H3" s="9"/>
    </row>
    <row r="4" spans="1:20" ht="22.5" customHeight="1" thickBot="1" x14ac:dyDescent="0.3">
      <c r="A4" s="285" t="s">
        <v>13</v>
      </c>
      <c r="B4" s="286"/>
      <c r="C4" s="286"/>
      <c r="D4" s="286"/>
      <c r="E4" s="286"/>
      <c r="F4" s="286"/>
      <c r="G4" s="287"/>
      <c r="H4" s="9"/>
    </row>
    <row r="5" spans="1:20" ht="37.5" customHeight="1" thickBot="1" x14ac:dyDescent="0.3">
      <c r="A5" s="51" t="s">
        <v>14</v>
      </c>
      <c r="B5" s="17" t="s">
        <v>18</v>
      </c>
      <c r="C5" s="48">
        <v>15816976</v>
      </c>
      <c r="D5" s="48">
        <v>18576219</v>
      </c>
      <c r="E5" s="48">
        <v>20795990</v>
      </c>
      <c r="F5" s="47">
        <v>53674408</v>
      </c>
      <c r="G5" s="18">
        <f>F5/E5-1</f>
        <v>1.5809979712434945</v>
      </c>
      <c r="H5" s="9"/>
    </row>
    <row r="6" spans="1:20" ht="37.5" customHeight="1" thickBot="1" x14ac:dyDescent="0.3">
      <c r="A6" s="51" t="s">
        <v>15</v>
      </c>
      <c r="B6" s="17" t="s">
        <v>104</v>
      </c>
      <c r="C6" s="48">
        <v>117</v>
      </c>
      <c r="D6" s="48">
        <v>109.39</v>
      </c>
      <c r="E6" s="48">
        <v>127.97</v>
      </c>
      <c r="F6" s="47">
        <v>426</v>
      </c>
      <c r="G6" s="18">
        <f>F6/E6-1</f>
        <v>2.3289052121590998</v>
      </c>
      <c r="H6" s="9"/>
      <c r="Q6" s="7"/>
      <c r="R6" s="7"/>
      <c r="S6" s="7"/>
      <c r="T6" s="7"/>
    </row>
    <row r="7" spans="1:20" ht="45" customHeight="1" thickBot="1" x14ac:dyDescent="0.3">
      <c r="A7" s="51" t="s">
        <v>16</v>
      </c>
      <c r="B7" s="17" t="s">
        <v>17</v>
      </c>
      <c r="C7" s="48">
        <v>1772.46</v>
      </c>
      <c r="D7" s="48">
        <v>1243.6199999999999</v>
      </c>
      <c r="E7" s="48">
        <v>887.32</v>
      </c>
      <c r="F7" s="47">
        <v>12954</v>
      </c>
      <c r="G7" s="19" t="s">
        <v>116</v>
      </c>
      <c r="H7" s="9"/>
      <c r="Q7" s="7"/>
      <c r="R7" s="7"/>
      <c r="S7" s="7"/>
      <c r="T7" s="7"/>
    </row>
    <row r="8" spans="1:20" ht="18.75" customHeight="1" thickBot="1" x14ac:dyDescent="0.3">
      <c r="A8" s="10"/>
      <c r="B8" s="38"/>
      <c r="C8" s="39"/>
      <c r="D8" s="39"/>
      <c r="E8" s="39"/>
      <c r="F8" s="39"/>
      <c r="G8" s="40"/>
      <c r="H8" s="9"/>
      <c r="Q8" s="7"/>
      <c r="R8" s="7"/>
      <c r="S8" s="7"/>
      <c r="T8" s="7"/>
    </row>
    <row r="9" spans="1:20" ht="24.75" customHeight="1" thickBot="1" x14ac:dyDescent="0.3">
      <c r="A9" s="282" t="s">
        <v>19</v>
      </c>
      <c r="B9" s="283"/>
      <c r="C9" s="283"/>
      <c r="D9" s="283"/>
      <c r="E9" s="283"/>
      <c r="F9" s="283"/>
      <c r="G9" s="284"/>
      <c r="H9" s="9"/>
      <c r="Q9" s="7"/>
      <c r="R9" s="7"/>
      <c r="S9" s="7"/>
      <c r="T9" s="7"/>
    </row>
    <row r="10" spans="1:20" ht="37.5" customHeight="1" thickBot="1" x14ac:dyDescent="0.3">
      <c r="A10" s="23" t="s">
        <v>14</v>
      </c>
      <c r="B10" s="24" t="s">
        <v>18</v>
      </c>
      <c r="C10" s="58">
        <v>7406645.1699999999</v>
      </c>
      <c r="D10" s="58">
        <v>5686343.9699999997</v>
      </c>
      <c r="E10" s="58">
        <v>7438528.9500000002</v>
      </c>
      <c r="F10" s="49">
        <v>7806131</v>
      </c>
      <c r="G10" s="25">
        <f>F10/E10-1</f>
        <v>4.9418648831097256E-2</v>
      </c>
      <c r="H10" s="9"/>
      <c r="Q10" s="7"/>
      <c r="R10" s="7"/>
      <c r="S10" s="7"/>
      <c r="T10" s="7"/>
    </row>
    <row r="11" spans="1:20" ht="37.5" customHeight="1" thickBot="1" x14ac:dyDescent="0.3">
      <c r="A11" s="23" t="s">
        <v>15</v>
      </c>
      <c r="B11" s="24" t="s">
        <v>104</v>
      </c>
      <c r="C11" s="58">
        <v>42309.418919999996</v>
      </c>
      <c r="D11" s="58">
        <v>5532.5249999999996</v>
      </c>
      <c r="E11" s="50">
        <v>8546.2929999999997</v>
      </c>
      <c r="F11" s="49">
        <v>6942</v>
      </c>
      <c r="G11" s="25">
        <f>F11/E11-1</f>
        <v>-0.18771799656295418</v>
      </c>
      <c r="H11" s="9"/>
      <c r="Q11" s="7"/>
      <c r="R11" s="7"/>
      <c r="S11" s="7"/>
      <c r="T11" s="7"/>
    </row>
    <row r="12" spans="1:20" ht="45" customHeight="1" thickBot="1" x14ac:dyDescent="0.3">
      <c r="A12" s="23" t="s">
        <v>16</v>
      </c>
      <c r="B12" s="24" t="s">
        <v>17</v>
      </c>
      <c r="C12" s="50">
        <v>9936.19</v>
      </c>
      <c r="D12" s="50">
        <v>11508.58</v>
      </c>
      <c r="E12" s="50">
        <v>14926.29</v>
      </c>
      <c r="F12" s="49">
        <v>0</v>
      </c>
      <c r="G12" s="27" t="s">
        <v>116</v>
      </c>
      <c r="H12" s="9"/>
      <c r="Q12" s="7"/>
      <c r="R12" s="7"/>
      <c r="S12" s="7"/>
      <c r="T12" s="7"/>
    </row>
    <row r="13" spans="1:20" ht="18.75" thickBot="1" x14ac:dyDescent="0.3">
      <c r="A13" s="26"/>
      <c r="B13" s="41"/>
      <c r="C13" s="42"/>
      <c r="D13" s="42"/>
      <c r="E13" s="42"/>
      <c r="F13" s="42"/>
      <c r="G13" s="43"/>
      <c r="H13" s="9"/>
      <c r="Q13" s="7"/>
      <c r="R13" s="7"/>
      <c r="S13" s="7"/>
      <c r="T13" s="7"/>
    </row>
    <row r="14" spans="1:20" ht="22.5" customHeight="1" thickBot="1" x14ac:dyDescent="0.3">
      <c r="A14" s="282" t="s">
        <v>20</v>
      </c>
      <c r="B14" s="283"/>
      <c r="C14" s="283"/>
      <c r="D14" s="283"/>
      <c r="E14" s="283"/>
      <c r="F14" s="283"/>
      <c r="G14" s="284"/>
      <c r="H14" s="9"/>
      <c r="Q14" s="7"/>
      <c r="R14" s="7"/>
      <c r="S14" s="7"/>
      <c r="T14" s="7"/>
    </row>
    <row r="15" spans="1:20" ht="37.5" customHeight="1" thickBot="1" x14ac:dyDescent="0.3">
      <c r="A15" s="16" t="s">
        <v>14</v>
      </c>
      <c r="B15" s="17" t="s">
        <v>18</v>
      </c>
      <c r="C15" s="58">
        <f>SUM(C10,C5)</f>
        <v>23223621.170000002</v>
      </c>
      <c r="D15" s="58">
        <f t="shared" ref="D15" si="0">SUM(D10,D5)</f>
        <v>24262562.969999999</v>
      </c>
      <c r="E15" s="58">
        <f>SUM(E10,E5)</f>
        <v>28234518.949999999</v>
      </c>
      <c r="F15" s="49">
        <v>61480539</v>
      </c>
      <c r="G15" s="18">
        <f>F15/E15-1</f>
        <v>1.1774955368949187</v>
      </c>
      <c r="H15" s="9"/>
      <c r="Q15" s="7"/>
      <c r="R15" s="7"/>
      <c r="S15" s="7"/>
      <c r="T15" s="7"/>
    </row>
    <row r="16" spans="1:20" ht="37.5" customHeight="1" thickBot="1" x14ac:dyDescent="0.3">
      <c r="A16" s="16" t="s">
        <v>15</v>
      </c>
      <c r="B16" s="17" t="s">
        <v>104</v>
      </c>
      <c r="C16" s="58">
        <f>SUM(C6,C11)</f>
        <v>42426.418919999996</v>
      </c>
      <c r="D16" s="58">
        <f t="shared" ref="D16" si="1">SUM(D6,D11)</f>
        <v>5641.915</v>
      </c>
      <c r="E16" s="58">
        <f>SUM(E6,E11)</f>
        <v>8674.262999999999</v>
      </c>
      <c r="F16" s="49">
        <f>SUM(F6,F11)</f>
        <v>7368</v>
      </c>
      <c r="G16" s="18">
        <f>F16/E16-1</f>
        <v>-0.15059066113167185</v>
      </c>
      <c r="H16" s="9"/>
      <c r="Q16" s="7"/>
      <c r="R16" s="7"/>
      <c r="S16" s="7"/>
      <c r="T16" s="7"/>
    </row>
    <row r="17" spans="1:20" ht="37.5" customHeight="1" thickBot="1" x14ac:dyDescent="0.3">
      <c r="A17" s="16" t="s">
        <v>16</v>
      </c>
      <c r="B17" s="17" t="s">
        <v>17</v>
      </c>
      <c r="C17" s="50">
        <f>SUM(C7,C12)</f>
        <v>11708.650000000001</v>
      </c>
      <c r="D17" s="50">
        <f t="shared" ref="D17" si="2">SUM(D7,D12)</f>
        <v>12752.2</v>
      </c>
      <c r="E17" s="50">
        <f>SUM(E7,E12)</f>
        <v>15813.61</v>
      </c>
      <c r="F17" s="49">
        <v>12954</v>
      </c>
      <c r="G17" s="18">
        <f>F17/E17-1</f>
        <v>-0.18083220719367687</v>
      </c>
      <c r="H17" s="9"/>
    </row>
    <row r="18" spans="1:20" ht="15.75" thickBot="1" x14ac:dyDescent="0.3">
      <c r="A18" s="10"/>
      <c r="B18" s="38"/>
      <c r="C18" s="42"/>
      <c r="D18" s="42"/>
      <c r="E18" s="42"/>
      <c r="F18" s="42"/>
      <c r="G18" s="44"/>
      <c r="H18" s="9"/>
    </row>
    <row r="19" spans="1:20" ht="22.5" customHeight="1" thickBot="1" x14ac:dyDescent="0.3">
      <c r="A19" s="279" t="s">
        <v>6</v>
      </c>
      <c r="B19" s="280"/>
      <c r="C19" s="280"/>
      <c r="D19" s="280"/>
      <c r="E19" s="280"/>
      <c r="F19" s="280"/>
      <c r="G19" s="281"/>
      <c r="H19" s="9"/>
    </row>
    <row r="20" spans="1:20" ht="37.5" customHeight="1" thickBot="1" x14ac:dyDescent="0.3">
      <c r="A20" s="16" t="s">
        <v>11</v>
      </c>
      <c r="B20" s="52" t="s">
        <v>21</v>
      </c>
      <c r="C20" s="53">
        <v>1878</v>
      </c>
      <c r="D20" s="53">
        <v>1489</v>
      </c>
      <c r="E20" s="53">
        <v>3075</v>
      </c>
      <c r="F20" s="56">
        <v>5506</v>
      </c>
      <c r="G20" s="18">
        <f>F20/E20-1</f>
        <v>0.79056910569105687</v>
      </c>
      <c r="H20" s="9"/>
      <c r="Q20" s="7"/>
      <c r="R20" s="8"/>
      <c r="S20" s="8"/>
      <c r="T20" s="8"/>
    </row>
    <row r="21" spans="1:20" ht="37.5" customHeight="1" thickBot="1" x14ac:dyDescent="0.3">
      <c r="A21" s="16" t="s">
        <v>12</v>
      </c>
      <c r="B21" s="52" t="s">
        <v>21</v>
      </c>
      <c r="C21" s="53">
        <v>9323</v>
      </c>
      <c r="D21" s="53">
        <v>19381</v>
      </c>
      <c r="E21" s="53">
        <v>24383</v>
      </c>
      <c r="F21" s="56">
        <v>38625</v>
      </c>
      <c r="G21" s="18">
        <f>F21/E21-1</f>
        <v>0.58409547635647785</v>
      </c>
      <c r="H21" s="9"/>
      <c r="Q21" s="8"/>
      <c r="R21" s="8"/>
      <c r="S21" s="8"/>
      <c r="T21" s="8"/>
    </row>
    <row r="22" spans="1:20" ht="37.5" customHeight="1" thickBot="1" x14ac:dyDescent="0.3">
      <c r="A22" s="54" t="s">
        <v>10</v>
      </c>
      <c r="B22" s="52" t="s">
        <v>21</v>
      </c>
      <c r="C22" s="53">
        <f>C20+C21</f>
        <v>11201</v>
      </c>
      <c r="D22" s="53">
        <f>D20+D21</f>
        <v>20870</v>
      </c>
      <c r="E22" s="53">
        <f t="shared" ref="E22" si="3">E20+E21</f>
        <v>27458</v>
      </c>
      <c r="F22" s="56">
        <f>F20+F21</f>
        <v>44131</v>
      </c>
      <c r="G22" s="18">
        <f>F22/E22-1</f>
        <v>0.60721829703547225</v>
      </c>
      <c r="H22" s="9"/>
      <c r="Q22" s="8"/>
      <c r="R22" s="8"/>
      <c r="S22" s="8"/>
      <c r="T22" s="8"/>
    </row>
    <row r="23" spans="1:20" ht="15" customHeight="1" thickBot="1" x14ac:dyDescent="0.3">
      <c r="A23" s="20"/>
      <c r="B23" s="45"/>
      <c r="C23" s="21"/>
      <c r="D23" s="21"/>
      <c r="E23" s="21"/>
      <c r="F23" s="21"/>
      <c r="G23" s="44"/>
      <c r="H23" s="9"/>
      <c r="Q23" s="8"/>
      <c r="R23" s="8"/>
      <c r="S23" s="8"/>
      <c r="T23" s="8"/>
    </row>
    <row r="24" spans="1:20" ht="22.5" customHeight="1" thickBot="1" x14ac:dyDescent="0.3">
      <c r="A24" s="279" t="s">
        <v>95</v>
      </c>
      <c r="B24" s="280"/>
      <c r="C24" s="280"/>
      <c r="D24" s="280"/>
      <c r="E24" s="280"/>
      <c r="F24" s="280"/>
      <c r="G24" s="281"/>
      <c r="H24" s="9"/>
      <c r="Q24" s="8"/>
      <c r="R24" s="8"/>
      <c r="S24" s="8"/>
      <c r="T24" s="8"/>
    </row>
    <row r="25" spans="1:20" ht="37.5" customHeight="1" thickBot="1" x14ac:dyDescent="0.3">
      <c r="A25" s="16" t="s">
        <v>1</v>
      </c>
      <c r="B25" s="17" t="s">
        <v>5</v>
      </c>
      <c r="C25" s="53">
        <v>460.44992839196431</v>
      </c>
      <c r="D25" s="53">
        <v>473.4753800671777</v>
      </c>
      <c r="E25" s="53">
        <v>479</v>
      </c>
      <c r="F25" s="56">
        <v>471</v>
      </c>
      <c r="G25" s="18">
        <f>F25/E25-1</f>
        <v>-1.6701461377870541E-2</v>
      </c>
      <c r="H25" s="9"/>
      <c r="Q25" s="8"/>
      <c r="R25" s="8"/>
      <c r="S25" s="8"/>
      <c r="T25" s="8"/>
    </row>
    <row r="26" spans="1:20" ht="37.5" customHeight="1" thickBot="1" x14ac:dyDescent="0.3">
      <c r="A26" s="16" t="s">
        <v>2</v>
      </c>
      <c r="B26" s="17" t="s">
        <v>5</v>
      </c>
      <c r="C26" s="53">
        <v>80157.738039529781</v>
      </c>
      <c r="D26" s="55">
        <v>82425.282627656008</v>
      </c>
      <c r="E26" s="55">
        <v>83041</v>
      </c>
      <c r="F26" s="57">
        <v>73378</v>
      </c>
      <c r="G26" s="18">
        <f>F26/E26-1</f>
        <v>-0.11636420563336181</v>
      </c>
      <c r="H26" s="9"/>
      <c r="Q26" s="8"/>
      <c r="R26" s="8"/>
      <c r="S26" s="8"/>
      <c r="T26" s="8"/>
    </row>
    <row r="27" spans="1:20" ht="18.75" customHeight="1" thickBot="1" x14ac:dyDescent="0.3">
      <c r="A27" s="10"/>
      <c r="B27" s="38"/>
      <c r="C27" s="21"/>
      <c r="D27" s="46"/>
      <c r="E27" s="46"/>
      <c r="F27" s="46"/>
      <c r="G27" s="44"/>
      <c r="H27" s="9"/>
      <c r="Q27" s="8"/>
      <c r="R27" s="8"/>
      <c r="S27" s="8"/>
      <c r="T27" s="8"/>
    </row>
    <row r="28" spans="1:20" ht="22.5" customHeight="1" thickBot="1" x14ac:dyDescent="0.3">
      <c r="A28" s="279" t="s">
        <v>7</v>
      </c>
      <c r="B28" s="280"/>
      <c r="C28" s="280"/>
      <c r="D28" s="280"/>
      <c r="E28" s="280"/>
      <c r="F28" s="280"/>
      <c r="G28" s="281"/>
      <c r="H28" s="9"/>
    </row>
    <row r="29" spans="1:20" ht="37.5" customHeight="1" thickBot="1" x14ac:dyDescent="0.3">
      <c r="A29" s="16" t="s">
        <v>96</v>
      </c>
      <c r="B29" s="24" t="s">
        <v>97</v>
      </c>
      <c r="C29" s="24">
        <v>880</v>
      </c>
      <c r="D29" s="50">
        <v>1336</v>
      </c>
      <c r="E29" s="50">
        <v>1247</v>
      </c>
      <c r="F29" s="50">
        <v>3249</v>
      </c>
      <c r="G29" s="18">
        <f>F29/E29-1</f>
        <v>1.6054530874097837</v>
      </c>
      <c r="H29" s="9"/>
    </row>
    <row r="30" spans="1:20" ht="18.75" customHeight="1" x14ac:dyDescent="0.25">
      <c r="A30" s="10"/>
      <c r="B30" s="22"/>
      <c r="C30" s="22"/>
      <c r="D30" s="22"/>
      <c r="E30" s="22"/>
      <c r="F30" s="22"/>
      <c r="G30" s="11"/>
      <c r="H30" s="9"/>
    </row>
    <row r="31" spans="1:20" ht="75.75" customHeight="1" x14ac:dyDescent="0.25">
      <c r="A31" s="276" t="s">
        <v>8</v>
      </c>
      <c r="B31" s="277"/>
      <c r="C31" s="277"/>
      <c r="D31" s="278"/>
      <c r="E31" s="29"/>
      <c r="F31" s="29"/>
      <c r="G31" s="30"/>
      <c r="H31" s="9"/>
    </row>
    <row r="32" spans="1:20" ht="78" customHeight="1" x14ac:dyDescent="0.25">
      <c r="A32" s="275" t="s">
        <v>9</v>
      </c>
      <c r="B32" s="275"/>
      <c r="C32" s="275"/>
      <c r="D32" s="275"/>
      <c r="E32" s="275"/>
      <c r="F32" s="275"/>
      <c r="G32" s="275"/>
      <c r="H32" s="9"/>
    </row>
    <row r="33" spans="1:7" x14ac:dyDescent="0.2">
      <c r="A33" s="31"/>
      <c r="B33" s="34"/>
      <c r="C33" s="32"/>
      <c r="D33" s="32"/>
      <c r="E33" s="32"/>
      <c r="F33" s="32"/>
      <c r="G33" s="33"/>
    </row>
    <row r="34" spans="1:7" x14ac:dyDescent="0.2">
      <c r="A34" s="34"/>
      <c r="B34" s="34"/>
      <c r="C34" s="32"/>
      <c r="D34" s="32"/>
      <c r="E34" s="32"/>
      <c r="F34" s="32"/>
      <c r="G34" s="33"/>
    </row>
    <row r="35" spans="1:7" x14ac:dyDescent="0.2">
      <c r="A35" s="34"/>
      <c r="B35" s="34"/>
      <c r="C35" s="32"/>
      <c r="D35" s="32"/>
      <c r="E35" s="32"/>
      <c r="F35" s="32"/>
      <c r="G35" s="33"/>
    </row>
    <row r="36" spans="1:7" x14ac:dyDescent="0.2">
      <c r="A36" s="34"/>
      <c r="B36" s="34"/>
      <c r="C36" s="32"/>
      <c r="D36" s="32"/>
      <c r="E36" s="32"/>
      <c r="F36" s="32"/>
      <c r="G36" s="33"/>
    </row>
    <row r="37" spans="1:7" x14ac:dyDescent="0.2">
      <c r="A37" s="34"/>
      <c r="B37" s="34"/>
      <c r="C37" s="32"/>
      <c r="D37" s="32"/>
      <c r="E37" s="32"/>
      <c r="F37" s="32"/>
      <c r="G37" s="33"/>
    </row>
    <row r="38" spans="1:7" x14ac:dyDescent="0.2">
      <c r="A38" s="274" t="s">
        <v>126</v>
      </c>
      <c r="B38" s="274"/>
      <c r="C38" s="274"/>
      <c r="D38" s="274"/>
      <c r="E38" s="274"/>
      <c r="F38" s="274"/>
      <c r="G38" s="33"/>
    </row>
  </sheetData>
  <mergeCells count="10">
    <mergeCell ref="A1:G1"/>
    <mergeCell ref="A38:F38"/>
    <mergeCell ref="A32:G32"/>
    <mergeCell ref="A31:D31"/>
    <mergeCell ref="A28:G28"/>
    <mergeCell ref="A9:G9"/>
    <mergeCell ref="A14:G14"/>
    <mergeCell ref="A4:G4"/>
    <mergeCell ref="A19:G19"/>
    <mergeCell ref="A24:G24"/>
  </mergeCells>
  <phoneticPr fontId="7" type="noConversion"/>
  <printOptions gridLines="1"/>
  <pageMargins left="0.70866141732283461" right="0.70866141732283461" top="0.74803149606299213" bottom="0.74803149606299213" header="0.31496062992125984" footer="0.31496062992125984"/>
  <pageSetup paperSize="9" scale="43" fitToWidth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D4389-773B-E54B-82BB-7AC8A24A492B}">
  <sheetPr>
    <tabColor rgb="FF0077FF"/>
  </sheetPr>
  <dimension ref="A1:N215"/>
  <sheetViews>
    <sheetView zoomScaleNormal="100" workbookViewId="0">
      <selection sqref="A1:F1"/>
    </sheetView>
  </sheetViews>
  <sheetFormatPr defaultColWidth="10.42578125" defaultRowHeight="12.75" x14ac:dyDescent="0.2"/>
  <cols>
    <col min="1" max="1" width="48.28515625" style="59" customWidth="1"/>
    <col min="2" max="2" width="21.42578125" style="61" customWidth="1"/>
    <col min="3" max="4" width="15" style="62" customWidth="1"/>
    <col min="5" max="5" width="15" style="61" customWidth="1"/>
    <col min="6" max="6" width="14.85546875" style="61" customWidth="1"/>
    <col min="7" max="7" width="17.85546875" style="59" customWidth="1"/>
    <col min="8" max="8" width="30.140625" style="59" customWidth="1"/>
    <col min="9" max="9" width="18.42578125" style="59" customWidth="1"/>
    <col min="10" max="10" width="26" style="59" customWidth="1"/>
    <col min="11" max="11" width="10.42578125" style="59"/>
    <col min="12" max="12" width="20.42578125" style="59" customWidth="1"/>
    <col min="13" max="13" width="18.140625" style="59" customWidth="1"/>
    <col min="14" max="14" width="19.140625" style="59" customWidth="1"/>
    <col min="15" max="16384" width="10.42578125" style="59"/>
  </cols>
  <sheetData>
    <row r="1" spans="1:14" ht="75" customHeight="1" thickBot="1" x14ac:dyDescent="0.25">
      <c r="A1" s="298"/>
      <c r="B1" s="298"/>
      <c r="C1" s="298"/>
      <c r="D1" s="298"/>
      <c r="E1" s="298"/>
      <c r="F1" s="298"/>
    </row>
    <row r="2" spans="1:14" ht="22.5" customHeight="1" thickBot="1" x14ac:dyDescent="0.25">
      <c r="A2" s="64" t="s">
        <v>118</v>
      </c>
      <c r="B2" s="65" t="s">
        <v>4</v>
      </c>
      <c r="C2" s="66">
        <v>2019</v>
      </c>
      <c r="D2" s="66">
        <v>2020</v>
      </c>
      <c r="E2" s="66">
        <v>2021</v>
      </c>
      <c r="F2" s="67">
        <v>2022</v>
      </c>
      <c r="G2" s="68"/>
      <c r="H2" s="68"/>
      <c r="I2" s="68"/>
      <c r="J2" s="68"/>
      <c r="K2" s="68"/>
      <c r="L2" s="68"/>
      <c r="M2" s="68"/>
      <c r="N2" s="68"/>
    </row>
    <row r="3" spans="1:14" ht="6.75" customHeight="1" thickBot="1" x14ac:dyDescent="0.25">
      <c r="A3" s="69"/>
      <c r="B3" s="70"/>
      <c r="C3" s="71"/>
      <c r="D3" s="71"/>
      <c r="E3" s="71"/>
      <c r="F3" s="71"/>
      <c r="G3" s="68"/>
      <c r="H3" s="68"/>
      <c r="I3" s="68"/>
      <c r="J3" s="68"/>
      <c r="K3" s="68"/>
      <c r="L3" s="68"/>
      <c r="M3" s="68"/>
      <c r="N3" s="68"/>
    </row>
    <row r="4" spans="1:14" ht="22.5" customHeight="1" thickBot="1" x14ac:dyDescent="0.25">
      <c r="A4" s="292" t="s">
        <v>36</v>
      </c>
      <c r="B4" s="293"/>
      <c r="C4" s="293"/>
      <c r="D4" s="293"/>
      <c r="E4" s="293"/>
      <c r="F4" s="294"/>
      <c r="G4" s="68"/>
      <c r="H4" s="68"/>
      <c r="I4" s="68"/>
      <c r="J4" s="68"/>
      <c r="K4" s="68"/>
      <c r="L4" s="68"/>
      <c r="M4" s="68"/>
      <c r="N4" s="68"/>
    </row>
    <row r="5" spans="1:14" ht="15" customHeight="1" thickBot="1" x14ac:dyDescent="0.25">
      <c r="A5" s="93" t="s">
        <v>35</v>
      </c>
      <c r="B5" s="119" t="s">
        <v>98</v>
      </c>
      <c r="C5" s="118">
        <f>SUM(C6,C9)</f>
        <v>6178</v>
      </c>
      <c r="D5" s="118">
        <f>SUM(D6,D9)</f>
        <v>8604</v>
      </c>
      <c r="E5" s="118">
        <f>SUM(E6,E9)</f>
        <v>9624</v>
      </c>
      <c r="F5" s="116">
        <v>10837</v>
      </c>
      <c r="G5" s="68"/>
      <c r="H5" s="74"/>
      <c r="I5" s="68"/>
      <c r="J5" s="68"/>
      <c r="K5" s="68"/>
      <c r="L5" s="68"/>
      <c r="M5" s="68"/>
      <c r="N5" s="68"/>
    </row>
    <row r="6" spans="1:14" ht="37.5" customHeight="1" thickBot="1" x14ac:dyDescent="0.25">
      <c r="A6" s="127" t="s">
        <v>33</v>
      </c>
      <c r="B6" s="290" t="s">
        <v>98</v>
      </c>
      <c r="C6" s="128">
        <f>SUM(C7:C8)</f>
        <v>6142</v>
      </c>
      <c r="D6" s="129">
        <f>SUM(D7:D8)</f>
        <v>8540</v>
      </c>
      <c r="E6" s="129">
        <f>SUM(E7:E8)</f>
        <v>9506</v>
      </c>
      <c r="F6" s="130">
        <v>10796</v>
      </c>
      <c r="G6" s="68"/>
      <c r="H6" s="74"/>
      <c r="I6" s="68"/>
      <c r="J6" s="68"/>
      <c r="K6" s="68"/>
      <c r="L6" s="68"/>
      <c r="M6" s="68"/>
      <c r="N6" s="68"/>
    </row>
    <row r="7" spans="1:14" ht="15" x14ac:dyDescent="0.2">
      <c r="A7" s="96" t="s">
        <v>23</v>
      </c>
      <c r="B7" s="290"/>
      <c r="C7" s="98">
        <v>2210</v>
      </c>
      <c r="D7" s="99">
        <v>3257</v>
      </c>
      <c r="E7" s="99">
        <v>3478</v>
      </c>
      <c r="F7" s="100">
        <v>4178</v>
      </c>
      <c r="G7" s="68"/>
      <c r="H7" s="74"/>
      <c r="I7" s="74"/>
      <c r="J7" s="68"/>
      <c r="K7" s="68"/>
      <c r="L7" s="68"/>
      <c r="M7" s="68"/>
      <c r="N7" s="68"/>
    </row>
    <row r="8" spans="1:14" ht="15" customHeight="1" thickBot="1" x14ac:dyDescent="0.25">
      <c r="A8" s="97" t="s">
        <v>22</v>
      </c>
      <c r="B8" s="291"/>
      <c r="C8" s="101">
        <v>3932</v>
      </c>
      <c r="D8" s="102">
        <v>5283</v>
      </c>
      <c r="E8" s="102">
        <v>6028</v>
      </c>
      <c r="F8" s="103">
        <v>6618</v>
      </c>
      <c r="G8" s="68"/>
      <c r="H8" s="74"/>
      <c r="I8" s="74"/>
      <c r="J8" s="68"/>
      <c r="K8" s="68"/>
      <c r="L8" s="68"/>
      <c r="M8" s="68"/>
      <c r="N8" s="68"/>
    </row>
    <row r="9" spans="1:14" ht="37.5" customHeight="1" thickBot="1" x14ac:dyDescent="0.25">
      <c r="A9" s="125" t="s">
        <v>119</v>
      </c>
      <c r="B9" s="289" t="s">
        <v>98</v>
      </c>
      <c r="C9" s="117">
        <f>SUM(C10:C11)</f>
        <v>36</v>
      </c>
      <c r="D9" s="110">
        <f>SUM(D10:D11)</f>
        <v>64</v>
      </c>
      <c r="E9" s="110">
        <f>SUM(E10:E11)</f>
        <v>118</v>
      </c>
      <c r="F9" s="95">
        <v>41</v>
      </c>
      <c r="G9" s="68"/>
      <c r="H9" s="74"/>
      <c r="I9" s="68"/>
      <c r="J9" s="68"/>
      <c r="K9" s="68"/>
      <c r="L9" s="68"/>
      <c r="M9" s="68"/>
      <c r="N9" s="68"/>
    </row>
    <row r="10" spans="1:14" ht="15" customHeight="1" x14ac:dyDescent="0.2">
      <c r="A10" s="96" t="s">
        <v>23</v>
      </c>
      <c r="B10" s="290"/>
      <c r="C10" s="98">
        <v>12</v>
      </c>
      <c r="D10" s="99">
        <v>27</v>
      </c>
      <c r="E10" s="99">
        <v>60</v>
      </c>
      <c r="F10" s="100">
        <v>19</v>
      </c>
      <c r="G10" s="68"/>
      <c r="H10" s="74"/>
      <c r="I10" s="68"/>
      <c r="J10" s="68"/>
      <c r="K10" s="68"/>
      <c r="L10" s="68"/>
      <c r="M10" s="68"/>
      <c r="N10" s="68"/>
    </row>
    <row r="11" spans="1:14" ht="15" customHeight="1" thickBot="1" x14ac:dyDescent="0.25">
      <c r="A11" s="106" t="s">
        <v>22</v>
      </c>
      <c r="B11" s="291"/>
      <c r="C11" s="107">
        <v>24</v>
      </c>
      <c r="D11" s="77">
        <v>37</v>
      </c>
      <c r="E11" s="77">
        <v>58</v>
      </c>
      <c r="F11" s="108">
        <v>22</v>
      </c>
      <c r="G11" s="68"/>
      <c r="H11" s="74"/>
      <c r="I11" s="68"/>
      <c r="J11" s="68"/>
      <c r="K11" s="68"/>
      <c r="L11" s="68"/>
      <c r="M11" s="68"/>
      <c r="N11" s="68"/>
    </row>
    <row r="12" spans="1:14" ht="15" customHeight="1" thickBot="1" x14ac:dyDescent="0.25">
      <c r="A12" s="93" t="s">
        <v>34</v>
      </c>
      <c r="B12" s="119" t="s">
        <v>98</v>
      </c>
      <c r="C12" s="118">
        <f>C13+C14</f>
        <v>156</v>
      </c>
      <c r="D12" s="118">
        <f>D13+D14</f>
        <v>238</v>
      </c>
      <c r="E12" s="118">
        <f>E13+E14</f>
        <v>768</v>
      </c>
      <c r="F12" s="116">
        <v>456</v>
      </c>
      <c r="G12" s="68"/>
      <c r="H12" s="74"/>
      <c r="I12" s="68"/>
      <c r="J12" s="68"/>
      <c r="K12" s="68"/>
      <c r="L12" s="68"/>
      <c r="M12" s="68"/>
      <c r="N12" s="68"/>
    </row>
    <row r="13" spans="1:14" ht="15" customHeight="1" x14ac:dyDescent="0.2">
      <c r="A13" s="106" t="s">
        <v>23</v>
      </c>
      <c r="B13" s="290" t="s">
        <v>98</v>
      </c>
      <c r="C13" s="107">
        <v>61</v>
      </c>
      <c r="D13" s="77">
        <v>93</v>
      </c>
      <c r="E13" s="77">
        <f>285+8</f>
        <v>293</v>
      </c>
      <c r="F13" s="108">
        <v>276</v>
      </c>
      <c r="G13" s="68"/>
      <c r="H13" s="74"/>
      <c r="I13" s="68"/>
      <c r="J13" s="68"/>
      <c r="K13" s="68"/>
      <c r="L13" s="68"/>
      <c r="M13" s="68"/>
      <c r="N13" s="68"/>
    </row>
    <row r="14" spans="1:14" ht="15" customHeight="1" thickBot="1" x14ac:dyDescent="0.25">
      <c r="A14" s="106" t="s">
        <v>22</v>
      </c>
      <c r="B14" s="291"/>
      <c r="C14" s="107">
        <v>95</v>
      </c>
      <c r="D14" s="77">
        <v>145</v>
      </c>
      <c r="E14" s="77">
        <f>469+6</f>
        <v>475</v>
      </c>
      <c r="F14" s="108">
        <v>180</v>
      </c>
      <c r="G14" s="68"/>
      <c r="H14" s="74"/>
      <c r="I14" s="68"/>
      <c r="J14" s="68"/>
      <c r="K14" s="68"/>
      <c r="L14" s="68"/>
      <c r="M14" s="68"/>
      <c r="N14" s="68"/>
    </row>
    <row r="15" spans="1:14" ht="15" customHeight="1" thickBot="1" x14ac:dyDescent="0.25">
      <c r="A15" s="93" t="s">
        <v>31</v>
      </c>
      <c r="B15" s="119" t="s">
        <v>98</v>
      </c>
      <c r="C15" s="118">
        <f>SUM(C12,C5)</f>
        <v>6334</v>
      </c>
      <c r="D15" s="118">
        <f>SUM(D12,D5)</f>
        <v>8842</v>
      </c>
      <c r="E15" s="118">
        <f>SUM(E12,E5)</f>
        <v>10392</v>
      </c>
      <c r="F15" s="116">
        <v>11293</v>
      </c>
      <c r="G15" s="68"/>
      <c r="H15" s="74"/>
      <c r="I15" s="68"/>
      <c r="J15" s="68"/>
      <c r="K15" s="68"/>
      <c r="L15" s="68"/>
      <c r="M15" s="68"/>
      <c r="N15" s="68"/>
    </row>
    <row r="16" spans="1:14" ht="15" customHeight="1" thickBot="1" x14ac:dyDescent="0.25">
      <c r="A16" s="112" t="s">
        <v>99</v>
      </c>
      <c r="B16" s="113" t="s">
        <v>0</v>
      </c>
      <c r="C16" s="114" t="s">
        <v>3</v>
      </c>
      <c r="D16" s="114">
        <f>D15/C15-1</f>
        <v>0.39595832017682353</v>
      </c>
      <c r="E16" s="114">
        <f>E15/D15-1</f>
        <v>0.17529970594888034</v>
      </c>
      <c r="F16" s="115">
        <f>F15/E15-1</f>
        <v>8.6701308698999169E-2</v>
      </c>
      <c r="G16" s="68"/>
      <c r="H16" s="74"/>
      <c r="I16" s="68"/>
      <c r="J16" s="68"/>
      <c r="K16" s="68"/>
      <c r="L16" s="68"/>
      <c r="M16" s="68"/>
      <c r="N16" s="68"/>
    </row>
    <row r="17" spans="1:14" ht="18.75" customHeight="1" thickBot="1" x14ac:dyDescent="0.25">
      <c r="A17" s="72"/>
      <c r="B17" s="73"/>
      <c r="C17" s="79"/>
      <c r="D17" s="79"/>
      <c r="E17" s="79"/>
      <c r="F17" s="92"/>
      <c r="G17" s="68"/>
      <c r="H17" s="74"/>
      <c r="I17" s="68"/>
      <c r="J17" s="68"/>
      <c r="K17" s="68"/>
      <c r="L17" s="68"/>
      <c r="M17" s="68"/>
      <c r="N17" s="68"/>
    </row>
    <row r="18" spans="1:14" ht="22.5" customHeight="1" thickBot="1" x14ac:dyDescent="0.25">
      <c r="A18" s="292" t="s">
        <v>32</v>
      </c>
      <c r="B18" s="293"/>
      <c r="C18" s="293"/>
      <c r="D18" s="293"/>
      <c r="E18" s="293"/>
      <c r="F18" s="294"/>
      <c r="G18" s="68"/>
      <c r="H18" s="68"/>
      <c r="I18" s="68"/>
      <c r="J18" s="68"/>
      <c r="K18" s="68"/>
      <c r="L18" s="68"/>
      <c r="M18" s="68"/>
      <c r="N18" s="68"/>
    </row>
    <row r="19" spans="1:14" ht="15" customHeight="1" thickBot="1" x14ac:dyDescent="0.25">
      <c r="A19" s="93" t="s">
        <v>115</v>
      </c>
      <c r="B19" s="119" t="s">
        <v>98</v>
      </c>
      <c r="C19" s="118">
        <f>SUM(C20:C21)</f>
        <v>37</v>
      </c>
      <c r="D19" s="118">
        <f>SUM(D20:D21)</f>
        <v>36</v>
      </c>
      <c r="E19" s="118">
        <f>SUM(E20:E21)</f>
        <v>33</v>
      </c>
      <c r="F19" s="116">
        <f>SUM(F20:F21)</f>
        <v>34</v>
      </c>
      <c r="G19" s="68"/>
      <c r="H19" s="121"/>
      <c r="I19" s="120"/>
      <c r="J19" s="120"/>
      <c r="K19" s="120"/>
      <c r="L19" s="120"/>
      <c r="M19" s="120"/>
      <c r="N19" s="120"/>
    </row>
    <row r="20" spans="1:14" ht="15" customHeight="1" x14ac:dyDescent="0.2">
      <c r="A20" s="106" t="s">
        <v>23</v>
      </c>
      <c r="B20" s="290" t="s">
        <v>98</v>
      </c>
      <c r="C20" s="107">
        <v>7</v>
      </c>
      <c r="D20" s="77">
        <v>6</v>
      </c>
      <c r="E20" s="77">
        <v>6</v>
      </c>
      <c r="F20" s="108">
        <v>7</v>
      </c>
      <c r="G20" s="68"/>
      <c r="H20" s="120"/>
      <c r="I20" s="120"/>
      <c r="J20" s="120"/>
      <c r="K20" s="120"/>
      <c r="L20" s="120"/>
      <c r="M20" s="120"/>
      <c r="N20" s="120"/>
    </row>
    <row r="21" spans="1:14" ht="15" customHeight="1" thickBot="1" x14ac:dyDescent="0.25">
      <c r="A21" s="106" t="s">
        <v>22</v>
      </c>
      <c r="B21" s="290"/>
      <c r="C21" s="107">
        <v>30</v>
      </c>
      <c r="D21" s="77">
        <v>30</v>
      </c>
      <c r="E21" s="77">
        <v>27</v>
      </c>
      <c r="F21" s="108">
        <v>27</v>
      </c>
      <c r="G21" s="68"/>
      <c r="H21" s="120"/>
      <c r="I21" s="120"/>
      <c r="J21" s="120"/>
      <c r="K21" s="120"/>
      <c r="L21" s="120"/>
      <c r="M21" s="120"/>
      <c r="N21" s="120"/>
    </row>
    <row r="22" spans="1:14" ht="15" customHeight="1" thickBot="1" x14ac:dyDescent="0.25">
      <c r="A22" s="93" t="s">
        <v>25</v>
      </c>
      <c r="B22" s="119" t="s">
        <v>98</v>
      </c>
      <c r="C22" s="118">
        <f>SUM(C23:C24)</f>
        <v>926</v>
      </c>
      <c r="D22" s="118">
        <f>SUM(D23:D24)</f>
        <v>1294</v>
      </c>
      <c r="E22" s="118">
        <f>SUM(E23:E24)</f>
        <v>1739</v>
      </c>
      <c r="F22" s="116">
        <v>1896</v>
      </c>
      <c r="G22" s="68"/>
      <c r="H22" s="80"/>
      <c r="I22" s="68"/>
      <c r="J22" s="68"/>
      <c r="K22" s="68"/>
      <c r="L22" s="68"/>
      <c r="M22" s="68"/>
      <c r="N22" s="68"/>
    </row>
    <row r="23" spans="1:14" ht="15" x14ac:dyDescent="0.2">
      <c r="A23" s="106" t="s">
        <v>23</v>
      </c>
      <c r="B23" s="290" t="s">
        <v>98</v>
      </c>
      <c r="C23" s="107">
        <v>275</v>
      </c>
      <c r="D23" s="77">
        <v>419</v>
      </c>
      <c r="E23" s="77">
        <v>494</v>
      </c>
      <c r="F23" s="108">
        <v>582</v>
      </c>
      <c r="G23" s="68"/>
      <c r="H23" s="80"/>
      <c r="I23" s="68"/>
      <c r="J23" s="68"/>
      <c r="K23" s="68"/>
      <c r="L23" s="68"/>
      <c r="M23" s="68"/>
      <c r="N23" s="68"/>
    </row>
    <row r="24" spans="1:14" ht="15" customHeight="1" thickBot="1" x14ac:dyDescent="0.25">
      <c r="A24" s="106" t="s">
        <v>22</v>
      </c>
      <c r="B24" s="290"/>
      <c r="C24" s="107">
        <v>651</v>
      </c>
      <c r="D24" s="77">
        <v>875</v>
      </c>
      <c r="E24" s="77">
        <v>1245</v>
      </c>
      <c r="F24" s="108">
        <v>1314</v>
      </c>
      <c r="G24" s="68"/>
      <c r="H24" s="80"/>
      <c r="I24" s="68"/>
      <c r="J24" s="68"/>
      <c r="K24" s="68"/>
      <c r="L24" s="68"/>
      <c r="M24" s="68"/>
      <c r="N24" s="68"/>
    </row>
    <row r="25" spans="1:14" ht="15.75" thickBot="1" x14ac:dyDescent="0.25">
      <c r="A25" s="93" t="s">
        <v>24</v>
      </c>
      <c r="B25" s="119" t="s">
        <v>98</v>
      </c>
      <c r="C25" s="118">
        <f>SUM(C26:C27)</f>
        <v>5371</v>
      </c>
      <c r="D25" s="118">
        <f>SUM(D26:D27)</f>
        <v>7512</v>
      </c>
      <c r="E25" s="118">
        <f>SUM(E26:E27)</f>
        <v>8620</v>
      </c>
      <c r="F25" s="116">
        <v>9363</v>
      </c>
      <c r="G25" s="68"/>
      <c r="H25" s="80"/>
      <c r="I25" s="68"/>
      <c r="J25" s="68"/>
      <c r="K25" s="68"/>
      <c r="L25" s="68"/>
      <c r="M25" s="68"/>
      <c r="N25" s="68"/>
    </row>
    <row r="26" spans="1:14" ht="15" x14ac:dyDescent="0.2">
      <c r="A26" s="106" t="s">
        <v>23</v>
      </c>
      <c r="B26" s="290" t="s">
        <v>98</v>
      </c>
      <c r="C26" s="107">
        <v>2001</v>
      </c>
      <c r="D26" s="77">
        <v>2952</v>
      </c>
      <c r="E26" s="77">
        <v>3329</v>
      </c>
      <c r="F26" s="132">
        <v>3733</v>
      </c>
      <c r="G26" s="68"/>
      <c r="H26" s="80"/>
      <c r="I26" s="68"/>
      <c r="J26" s="68"/>
      <c r="K26" s="68"/>
      <c r="L26" s="68"/>
      <c r="M26" s="68"/>
      <c r="N26" s="68"/>
    </row>
    <row r="27" spans="1:14" ht="15" customHeight="1" thickBot="1" x14ac:dyDescent="0.25">
      <c r="A27" s="97" t="s">
        <v>22</v>
      </c>
      <c r="B27" s="291"/>
      <c r="C27" s="101">
        <v>3370</v>
      </c>
      <c r="D27" s="102">
        <v>4560</v>
      </c>
      <c r="E27" s="102">
        <v>5291</v>
      </c>
      <c r="F27" s="105">
        <v>5630</v>
      </c>
      <c r="G27" s="68"/>
      <c r="H27" s="80"/>
      <c r="I27" s="68"/>
      <c r="J27" s="68"/>
      <c r="K27" s="68"/>
      <c r="L27" s="68"/>
      <c r="M27" s="68"/>
      <c r="N27" s="68"/>
    </row>
    <row r="28" spans="1:14" ht="15" customHeight="1" thickBot="1" x14ac:dyDescent="0.25">
      <c r="A28" s="93" t="s">
        <v>31</v>
      </c>
      <c r="B28" s="119" t="s">
        <v>98</v>
      </c>
      <c r="C28" s="118">
        <f>SUM(C25,C22,C19)</f>
        <v>6334</v>
      </c>
      <c r="D28" s="118">
        <f>SUM(D25,D22,D19)</f>
        <v>8842</v>
      </c>
      <c r="E28" s="118">
        <f>SUM(E25,E22,E19)</f>
        <v>10392</v>
      </c>
      <c r="F28" s="116">
        <v>11293</v>
      </c>
      <c r="G28" s="68"/>
      <c r="H28" s="80"/>
      <c r="I28" s="68"/>
      <c r="J28" s="68"/>
      <c r="K28" s="68"/>
      <c r="L28" s="68"/>
      <c r="M28" s="68"/>
      <c r="N28" s="68"/>
    </row>
    <row r="29" spans="1:14" ht="7.5" customHeight="1" x14ac:dyDescent="0.2">
      <c r="A29" s="72"/>
      <c r="B29" s="73"/>
      <c r="C29" s="78"/>
      <c r="D29" s="78"/>
      <c r="E29" s="78"/>
      <c r="F29" s="91"/>
      <c r="G29" s="68"/>
      <c r="H29" s="80"/>
      <c r="I29" s="68"/>
      <c r="J29" s="68"/>
      <c r="K29" s="68"/>
      <c r="L29" s="68"/>
      <c r="M29" s="68"/>
      <c r="N29" s="68"/>
    </row>
    <row r="30" spans="1:14" ht="65.25" customHeight="1" x14ac:dyDescent="0.2">
      <c r="A30" s="288" t="s">
        <v>120</v>
      </c>
      <c r="B30" s="288"/>
      <c r="C30" s="288"/>
      <c r="D30" s="288"/>
      <c r="E30" s="288"/>
      <c r="F30" s="288"/>
      <c r="G30" s="68"/>
      <c r="H30" s="80"/>
      <c r="I30" s="68"/>
      <c r="J30" s="68"/>
      <c r="K30" s="68"/>
      <c r="L30" s="68"/>
      <c r="M30" s="68"/>
      <c r="N30" s="68"/>
    </row>
    <row r="31" spans="1:14" ht="18.75" customHeight="1" thickBot="1" x14ac:dyDescent="0.25">
      <c r="A31" s="122"/>
      <c r="B31" s="122"/>
      <c r="C31" s="122"/>
      <c r="D31" s="122"/>
      <c r="E31" s="122"/>
      <c r="F31" s="122"/>
      <c r="G31" s="68"/>
      <c r="H31" s="80"/>
      <c r="I31" s="68"/>
      <c r="J31" s="68"/>
      <c r="K31" s="68"/>
      <c r="L31" s="68"/>
      <c r="M31" s="68"/>
      <c r="N31" s="68"/>
    </row>
    <row r="32" spans="1:14" ht="22.5" customHeight="1" thickBot="1" x14ac:dyDescent="0.25">
      <c r="A32" s="295" t="s">
        <v>45</v>
      </c>
      <c r="B32" s="296"/>
      <c r="C32" s="296"/>
      <c r="D32" s="296"/>
      <c r="E32" s="296"/>
      <c r="F32" s="297"/>
      <c r="G32" s="68"/>
      <c r="H32" s="68"/>
      <c r="I32" s="68"/>
      <c r="J32" s="68"/>
      <c r="K32" s="68"/>
      <c r="L32" s="68"/>
      <c r="M32" s="68"/>
      <c r="N32" s="68"/>
    </row>
    <row r="33" spans="1:14" ht="15" customHeight="1" thickBot="1" x14ac:dyDescent="0.25">
      <c r="A33" s="123" t="s">
        <v>44</v>
      </c>
      <c r="B33" s="131" t="s">
        <v>98</v>
      </c>
      <c r="C33" s="118">
        <f>SUM(C34,C37,C40)</f>
        <v>1039</v>
      </c>
      <c r="D33" s="118">
        <f>SUM(D34,D37,D40)</f>
        <v>1431</v>
      </c>
      <c r="E33" s="118">
        <f>SUM(E34,E37,E40)</f>
        <v>2561</v>
      </c>
      <c r="F33" s="116">
        <v>4397</v>
      </c>
      <c r="G33" s="68"/>
      <c r="H33" s="68"/>
      <c r="I33" s="68"/>
      <c r="J33" s="68"/>
      <c r="K33" s="68"/>
      <c r="L33" s="68"/>
      <c r="M33" s="68"/>
      <c r="N33" s="68"/>
    </row>
    <row r="34" spans="1:14" ht="15" customHeight="1" thickBot="1" x14ac:dyDescent="0.25">
      <c r="A34" s="127" t="s">
        <v>42</v>
      </c>
      <c r="B34" s="290" t="s">
        <v>98</v>
      </c>
      <c r="C34" s="128">
        <v>441</v>
      </c>
      <c r="D34" s="129">
        <v>816</v>
      </c>
      <c r="E34" s="129">
        <v>1499</v>
      </c>
      <c r="F34" s="130">
        <v>2403</v>
      </c>
      <c r="G34" s="68"/>
      <c r="H34" s="68"/>
      <c r="I34" s="68"/>
      <c r="J34" s="68"/>
      <c r="K34" s="68"/>
      <c r="L34" s="68"/>
      <c r="M34" s="68"/>
      <c r="N34" s="68"/>
    </row>
    <row r="35" spans="1:14" ht="15" x14ac:dyDescent="0.2">
      <c r="A35" s="96" t="s">
        <v>23</v>
      </c>
      <c r="B35" s="290"/>
      <c r="C35" s="98">
        <v>199</v>
      </c>
      <c r="D35" s="99">
        <v>326</v>
      </c>
      <c r="E35" s="99">
        <v>589</v>
      </c>
      <c r="F35" s="100">
        <v>945</v>
      </c>
      <c r="G35" s="68"/>
      <c r="H35" s="68"/>
      <c r="I35" s="68"/>
      <c r="J35" s="68"/>
      <c r="K35" s="68"/>
      <c r="L35" s="68"/>
      <c r="M35" s="68"/>
      <c r="N35" s="68"/>
    </row>
    <row r="36" spans="1:14" ht="15" customHeight="1" thickBot="1" x14ac:dyDescent="0.25">
      <c r="A36" s="97" t="s">
        <v>22</v>
      </c>
      <c r="B36" s="291"/>
      <c r="C36" s="101">
        <v>242</v>
      </c>
      <c r="D36" s="102">
        <v>490</v>
      </c>
      <c r="E36" s="102">
        <v>910</v>
      </c>
      <c r="F36" s="103">
        <v>1458</v>
      </c>
      <c r="G36" s="68"/>
      <c r="H36" s="68"/>
      <c r="I36" s="68"/>
      <c r="J36" s="68"/>
      <c r="K36" s="68"/>
      <c r="L36" s="68"/>
      <c r="M36" s="68"/>
      <c r="N36" s="68"/>
    </row>
    <row r="37" spans="1:14" ht="15" customHeight="1" thickBot="1" x14ac:dyDescent="0.25">
      <c r="A37" s="124" t="s">
        <v>41</v>
      </c>
      <c r="B37" s="289" t="s">
        <v>98</v>
      </c>
      <c r="C37" s="117">
        <v>589</v>
      </c>
      <c r="D37" s="110">
        <v>610</v>
      </c>
      <c r="E37" s="110">
        <v>1050</v>
      </c>
      <c r="F37" s="95">
        <v>1962</v>
      </c>
      <c r="G37" s="68"/>
      <c r="H37" s="68"/>
      <c r="I37" s="68"/>
      <c r="J37" s="68"/>
      <c r="K37" s="68"/>
      <c r="L37" s="68"/>
      <c r="M37" s="68"/>
      <c r="N37" s="68"/>
    </row>
    <row r="38" spans="1:14" ht="15" x14ac:dyDescent="0.2">
      <c r="A38" s="96" t="s">
        <v>23</v>
      </c>
      <c r="B38" s="290"/>
      <c r="C38" s="98">
        <v>245</v>
      </c>
      <c r="D38" s="99">
        <v>197</v>
      </c>
      <c r="E38" s="99">
        <v>299</v>
      </c>
      <c r="F38" s="100">
        <v>644</v>
      </c>
      <c r="G38" s="68"/>
      <c r="H38" s="68"/>
      <c r="I38" s="68"/>
      <c r="J38" s="68"/>
      <c r="K38" s="68"/>
      <c r="L38" s="68"/>
      <c r="M38" s="68"/>
      <c r="N38" s="68"/>
    </row>
    <row r="39" spans="1:14" ht="15" customHeight="1" thickBot="1" x14ac:dyDescent="0.25">
      <c r="A39" s="97" t="s">
        <v>22</v>
      </c>
      <c r="B39" s="291"/>
      <c r="C39" s="101">
        <v>344</v>
      </c>
      <c r="D39" s="102">
        <v>413</v>
      </c>
      <c r="E39" s="102">
        <v>751</v>
      </c>
      <c r="F39" s="103">
        <v>1318</v>
      </c>
      <c r="G39" s="68"/>
      <c r="H39" s="68"/>
      <c r="I39" s="68"/>
      <c r="J39" s="68"/>
      <c r="K39" s="68"/>
      <c r="L39" s="68"/>
      <c r="M39" s="68"/>
      <c r="N39" s="68"/>
    </row>
    <row r="40" spans="1:14" ht="15" customHeight="1" thickBot="1" x14ac:dyDescent="0.25">
      <c r="A40" s="124" t="s">
        <v>40</v>
      </c>
      <c r="B40" s="73"/>
      <c r="C40" s="117">
        <v>9</v>
      </c>
      <c r="D40" s="110">
        <v>5</v>
      </c>
      <c r="E40" s="110">
        <v>12</v>
      </c>
      <c r="F40" s="95">
        <v>32</v>
      </c>
      <c r="G40" s="68"/>
      <c r="H40" s="68"/>
      <c r="I40" s="68"/>
      <c r="J40" s="68"/>
      <c r="K40" s="68"/>
      <c r="L40" s="68"/>
      <c r="M40" s="68"/>
      <c r="N40" s="68"/>
    </row>
    <row r="41" spans="1:14" ht="15" x14ac:dyDescent="0.2">
      <c r="A41" s="96" t="s">
        <v>23</v>
      </c>
      <c r="B41" s="73" t="s">
        <v>98</v>
      </c>
      <c r="C41" s="98">
        <v>4</v>
      </c>
      <c r="D41" s="99">
        <v>2</v>
      </c>
      <c r="E41" s="99">
        <v>5</v>
      </c>
      <c r="F41" s="100">
        <v>16</v>
      </c>
      <c r="G41" s="68"/>
      <c r="H41" s="68"/>
      <c r="I41" s="68"/>
      <c r="J41" s="68"/>
      <c r="K41" s="68"/>
      <c r="L41" s="68"/>
      <c r="M41" s="68"/>
      <c r="N41" s="68"/>
    </row>
    <row r="42" spans="1:14" ht="15" customHeight="1" thickBot="1" x14ac:dyDescent="0.25">
      <c r="A42" s="106" t="s">
        <v>22</v>
      </c>
      <c r="B42" s="73"/>
      <c r="C42" s="107">
        <v>5</v>
      </c>
      <c r="D42" s="77">
        <v>3</v>
      </c>
      <c r="E42" s="77">
        <v>7</v>
      </c>
      <c r="F42" s="108">
        <v>16</v>
      </c>
      <c r="G42" s="68"/>
      <c r="H42" s="68"/>
      <c r="I42" s="68"/>
      <c r="J42" s="68"/>
      <c r="K42" s="68"/>
      <c r="L42" s="68"/>
      <c r="M42" s="68"/>
      <c r="N42" s="68"/>
    </row>
    <row r="43" spans="1:14" ht="15" customHeight="1" thickBot="1" x14ac:dyDescent="0.25">
      <c r="A43" s="123" t="s">
        <v>43</v>
      </c>
      <c r="B43" s="119" t="s">
        <v>98</v>
      </c>
      <c r="C43" s="118">
        <f>SUM(C44,C47,C50)</f>
        <v>22</v>
      </c>
      <c r="D43" s="118">
        <f>SUM(D44,D47,D50)</f>
        <v>28</v>
      </c>
      <c r="E43" s="118">
        <f>SUM(E44,E47,E50)</f>
        <v>54</v>
      </c>
      <c r="F43" s="116">
        <v>55</v>
      </c>
      <c r="G43" s="68"/>
      <c r="H43" s="68"/>
      <c r="I43" s="68"/>
      <c r="J43" s="68"/>
      <c r="K43" s="68"/>
      <c r="L43" s="68"/>
      <c r="M43" s="68"/>
      <c r="N43" s="68"/>
    </row>
    <row r="44" spans="1:14" ht="15" customHeight="1" thickBot="1" x14ac:dyDescent="0.25">
      <c r="A44" s="127" t="s">
        <v>42</v>
      </c>
      <c r="B44" s="290" t="s">
        <v>98</v>
      </c>
      <c r="C44" s="128">
        <v>9</v>
      </c>
      <c r="D44" s="129">
        <v>14</v>
      </c>
      <c r="E44" s="129">
        <v>29</v>
      </c>
      <c r="F44" s="130">
        <v>30</v>
      </c>
      <c r="G44" s="68"/>
      <c r="H44" s="68"/>
      <c r="I44" s="68"/>
      <c r="J44" s="68"/>
      <c r="K44" s="68"/>
      <c r="L44" s="68"/>
      <c r="M44" s="68"/>
      <c r="N44" s="68"/>
    </row>
    <row r="45" spans="1:14" ht="15" x14ac:dyDescent="0.2">
      <c r="A45" s="96" t="s">
        <v>23</v>
      </c>
      <c r="B45" s="290"/>
      <c r="C45" s="98">
        <v>6</v>
      </c>
      <c r="D45" s="99">
        <v>6</v>
      </c>
      <c r="E45" s="99">
        <v>10</v>
      </c>
      <c r="F45" s="100">
        <v>13</v>
      </c>
      <c r="G45" s="68"/>
      <c r="H45" s="68"/>
      <c r="I45" s="68"/>
      <c r="J45" s="68"/>
      <c r="K45" s="68"/>
      <c r="L45" s="68"/>
      <c r="M45" s="68"/>
      <c r="N45" s="68"/>
    </row>
    <row r="46" spans="1:14" ht="15" customHeight="1" thickBot="1" x14ac:dyDescent="0.25">
      <c r="A46" s="97" t="s">
        <v>22</v>
      </c>
      <c r="B46" s="291"/>
      <c r="C46" s="101">
        <v>3</v>
      </c>
      <c r="D46" s="102">
        <v>8</v>
      </c>
      <c r="E46" s="102">
        <v>19</v>
      </c>
      <c r="F46" s="103">
        <v>17</v>
      </c>
      <c r="G46" s="68"/>
      <c r="H46" s="68"/>
      <c r="I46" s="68"/>
      <c r="J46" s="68"/>
      <c r="K46" s="68"/>
      <c r="L46" s="68"/>
      <c r="M46" s="68"/>
      <c r="N46" s="68"/>
    </row>
    <row r="47" spans="1:14" ht="15" customHeight="1" thickBot="1" x14ac:dyDescent="0.25">
      <c r="A47" s="124" t="s">
        <v>41</v>
      </c>
      <c r="B47" s="289" t="s">
        <v>98</v>
      </c>
      <c r="C47" s="117">
        <v>13</v>
      </c>
      <c r="D47" s="110">
        <v>14</v>
      </c>
      <c r="E47" s="110">
        <v>25</v>
      </c>
      <c r="F47" s="95">
        <v>24</v>
      </c>
      <c r="G47" s="68"/>
      <c r="H47" s="68"/>
      <c r="I47" s="68"/>
      <c r="J47" s="68"/>
      <c r="K47" s="68"/>
      <c r="L47" s="68"/>
      <c r="M47" s="68"/>
      <c r="N47" s="68"/>
    </row>
    <row r="48" spans="1:14" ht="15" x14ac:dyDescent="0.2">
      <c r="A48" s="96" t="s">
        <v>23</v>
      </c>
      <c r="B48" s="290"/>
      <c r="C48" s="98">
        <v>5</v>
      </c>
      <c r="D48" s="99">
        <v>4</v>
      </c>
      <c r="E48" s="99">
        <v>13</v>
      </c>
      <c r="F48" s="100">
        <v>11</v>
      </c>
      <c r="G48" s="68"/>
      <c r="H48" s="68"/>
      <c r="I48" s="68"/>
      <c r="J48" s="68"/>
      <c r="K48" s="68"/>
      <c r="L48" s="68"/>
      <c r="M48" s="68"/>
      <c r="N48" s="68"/>
    </row>
    <row r="49" spans="1:14" ht="15" customHeight="1" thickBot="1" x14ac:dyDescent="0.25">
      <c r="A49" s="97" t="s">
        <v>22</v>
      </c>
      <c r="B49" s="291"/>
      <c r="C49" s="101">
        <v>8</v>
      </c>
      <c r="D49" s="102">
        <v>10</v>
      </c>
      <c r="E49" s="102">
        <v>12</v>
      </c>
      <c r="F49" s="103">
        <v>13</v>
      </c>
      <c r="G49" s="68"/>
      <c r="H49" s="68"/>
      <c r="I49" s="68"/>
      <c r="J49" s="68"/>
      <c r="K49" s="68"/>
      <c r="L49" s="68"/>
      <c r="M49" s="68"/>
      <c r="N49" s="68"/>
    </row>
    <row r="50" spans="1:14" ht="15" customHeight="1" thickBot="1" x14ac:dyDescent="0.25">
      <c r="A50" s="124" t="s">
        <v>40</v>
      </c>
      <c r="B50" s="289" t="s">
        <v>98</v>
      </c>
      <c r="C50" s="117">
        <v>0</v>
      </c>
      <c r="D50" s="110">
        <v>0</v>
      </c>
      <c r="E50" s="110">
        <v>0</v>
      </c>
      <c r="F50" s="95">
        <v>1</v>
      </c>
      <c r="G50" s="68"/>
      <c r="H50" s="68"/>
      <c r="I50" s="68"/>
      <c r="J50" s="68"/>
      <c r="K50" s="68"/>
      <c r="L50" s="68"/>
      <c r="M50" s="68"/>
      <c r="N50" s="68"/>
    </row>
    <row r="51" spans="1:14" s="60" customFormat="1" ht="15" x14ac:dyDescent="0.2">
      <c r="A51" s="96" t="s">
        <v>23</v>
      </c>
      <c r="B51" s="290"/>
      <c r="C51" s="98">
        <v>0</v>
      </c>
      <c r="D51" s="99">
        <v>0</v>
      </c>
      <c r="E51" s="99">
        <v>0</v>
      </c>
      <c r="F51" s="100">
        <v>0</v>
      </c>
      <c r="G51" s="68"/>
      <c r="H51" s="72"/>
      <c r="I51" s="72"/>
      <c r="J51" s="72"/>
      <c r="K51" s="72"/>
      <c r="L51" s="72"/>
      <c r="M51" s="72"/>
      <c r="N51" s="72"/>
    </row>
    <row r="52" spans="1:14" ht="15" customHeight="1" thickBot="1" x14ac:dyDescent="0.25">
      <c r="A52" s="97" t="s">
        <v>22</v>
      </c>
      <c r="B52" s="291"/>
      <c r="C52" s="101">
        <v>0</v>
      </c>
      <c r="D52" s="102">
        <v>0</v>
      </c>
      <c r="E52" s="102">
        <v>0</v>
      </c>
      <c r="F52" s="103">
        <v>1</v>
      </c>
      <c r="G52" s="72"/>
      <c r="H52" s="68"/>
      <c r="I52" s="68"/>
      <c r="J52" s="68"/>
      <c r="K52" s="68"/>
      <c r="L52" s="68"/>
      <c r="M52" s="68"/>
      <c r="N52" s="68"/>
    </row>
    <row r="53" spans="1:14" ht="18.75" customHeight="1" thickBot="1" x14ac:dyDescent="0.25">
      <c r="A53" s="76"/>
      <c r="B53" s="68"/>
      <c r="C53" s="81"/>
      <c r="D53" s="81"/>
      <c r="E53" s="81"/>
      <c r="F53" s="81"/>
      <c r="G53" s="72"/>
      <c r="H53" s="68"/>
      <c r="I53" s="68"/>
      <c r="J53" s="68"/>
      <c r="K53" s="68"/>
      <c r="L53" s="68"/>
      <c r="M53" s="68"/>
      <c r="N53" s="68"/>
    </row>
    <row r="54" spans="1:14" ht="22.5" customHeight="1" thickBot="1" x14ac:dyDescent="0.25">
      <c r="A54" s="299" t="s">
        <v>100</v>
      </c>
      <c r="B54" s="300"/>
      <c r="C54" s="300"/>
      <c r="D54" s="300"/>
      <c r="E54" s="300"/>
      <c r="F54" s="301"/>
      <c r="G54" s="68"/>
      <c r="H54" s="80"/>
      <c r="I54" s="68"/>
      <c r="J54" s="68"/>
      <c r="K54" s="68"/>
      <c r="L54" s="68"/>
      <c r="M54" s="68"/>
      <c r="N54" s="68"/>
    </row>
    <row r="55" spans="1:14" ht="37.5" customHeight="1" thickBot="1" x14ac:dyDescent="0.25">
      <c r="A55" s="133" t="s">
        <v>101</v>
      </c>
      <c r="B55" s="134" t="s">
        <v>0</v>
      </c>
      <c r="C55" s="135">
        <v>9.2999999999999999E-2</v>
      </c>
      <c r="D55" s="135">
        <v>7.3999999999999996E-2</v>
      </c>
      <c r="E55" s="135">
        <v>0.08</v>
      </c>
      <c r="F55" s="111" t="s">
        <v>105</v>
      </c>
      <c r="G55" s="68"/>
      <c r="H55" s="80"/>
      <c r="I55" s="68"/>
      <c r="J55" s="68"/>
      <c r="K55" s="68"/>
      <c r="L55" s="68"/>
      <c r="M55" s="68"/>
      <c r="N55" s="68"/>
    </row>
    <row r="56" spans="1:14" ht="7.5" customHeight="1" x14ac:dyDescent="0.2">
      <c r="A56" s="75"/>
      <c r="B56" s="70"/>
      <c r="C56" s="82"/>
      <c r="D56" s="82"/>
      <c r="E56" s="82"/>
      <c r="F56" s="92"/>
      <c r="G56" s="68"/>
      <c r="H56" s="80"/>
      <c r="I56" s="68"/>
      <c r="J56" s="68"/>
      <c r="K56" s="68"/>
      <c r="L56" s="68"/>
      <c r="M56" s="68"/>
      <c r="N56" s="68"/>
    </row>
    <row r="57" spans="1:14" ht="15" customHeight="1" x14ac:dyDescent="0.2">
      <c r="A57" s="288" t="s">
        <v>127</v>
      </c>
      <c r="B57" s="302"/>
      <c r="C57" s="302"/>
      <c r="D57" s="302"/>
      <c r="E57" s="302"/>
      <c r="F57" s="302"/>
      <c r="G57" s="68"/>
      <c r="H57" s="80"/>
      <c r="I57" s="68"/>
      <c r="J57" s="68"/>
      <c r="K57" s="68"/>
      <c r="L57" s="68"/>
      <c r="M57" s="68"/>
      <c r="N57" s="68"/>
    </row>
    <row r="58" spans="1:14" ht="18.75" customHeight="1" thickBot="1" x14ac:dyDescent="0.25">
      <c r="A58" s="75"/>
      <c r="B58" s="70"/>
      <c r="C58" s="82"/>
      <c r="D58" s="82"/>
      <c r="E58" s="82"/>
      <c r="F58" s="82"/>
      <c r="G58" s="68"/>
      <c r="H58" s="80"/>
      <c r="I58" s="68"/>
      <c r="J58" s="68"/>
      <c r="K58" s="68"/>
      <c r="L58" s="68"/>
      <c r="M58" s="68"/>
      <c r="N58" s="68"/>
    </row>
    <row r="59" spans="1:14" ht="23.25" customHeight="1" thickBot="1" x14ac:dyDescent="0.25">
      <c r="A59" s="299" t="s">
        <v>49</v>
      </c>
      <c r="B59" s="300"/>
      <c r="C59" s="300"/>
      <c r="D59" s="300"/>
      <c r="E59" s="300"/>
      <c r="F59" s="301"/>
      <c r="G59" s="136"/>
      <c r="H59" s="68"/>
      <c r="I59" s="68"/>
      <c r="J59" s="68"/>
      <c r="K59" s="68"/>
      <c r="L59" s="68"/>
      <c r="M59" s="68"/>
      <c r="N59" s="68"/>
    </row>
    <row r="60" spans="1:14" ht="37.5" customHeight="1" thickBot="1" x14ac:dyDescent="0.25">
      <c r="A60" s="133" t="s">
        <v>48</v>
      </c>
      <c r="B60" s="109" t="s">
        <v>98</v>
      </c>
      <c r="C60" s="137">
        <v>217</v>
      </c>
      <c r="D60" s="137">
        <v>220</v>
      </c>
      <c r="E60" s="109">
        <v>228</v>
      </c>
      <c r="F60" s="138">
        <v>206</v>
      </c>
      <c r="G60" s="68"/>
      <c r="H60" s="68"/>
      <c r="I60" s="68"/>
      <c r="J60" s="68"/>
      <c r="K60" s="68"/>
      <c r="L60" s="68"/>
      <c r="M60" s="68"/>
      <c r="N60" s="68"/>
    </row>
    <row r="61" spans="1:14" ht="36.75" customHeight="1" thickBot="1" x14ac:dyDescent="0.25">
      <c r="A61" s="133" t="s">
        <v>47</v>
      </c>
      <c r="B61" s="109" t="s">
        <v>98</v>
      </c>
      <c r="C61" s="137">
        <v>105</v>
      </c>
      <c r="D61" s="137">
        <v>117</v>
      </c>
      <c r="E61" s="109">
        <v>78</v>
      </c>
      <c r="F61" s="138">
        <v>127</v>
      </c>
      <c r="G61" s="68"/>
      <c r="H61" s="68"/>
      <c r="I61" s="68"/>
      <c r="J61" s="68"/>
      <c r="K61" s="68"/>
      <c r="L61" s="68"/>
      <c r="M61" s="68"/>
      <c r="N61" s="68"/>
    </row>
    <row r="62" spans="1:14" ht="45" customHeight="1" thickBot="1" x14ac:dyDescent="0.25">
      <c r="A62" s="133" t="s">
        <v>46</v>
      </c>
      <c r="B62" s="109" t="s">
        <v>98</v>
      </c>
      <c r="C62" s="137">
        <v>61</v>
      </c>
      <c r="D62" s="137">
        <v>76</v>
      </c>
      <c r="E62" s="109">
        <v>46</v>
      </c>
      <c r="F62" s="138">
        <v>89</v>
      </c>
      <c r="G62" s="68"/>
      <c r="H62" s="68"/>
      <c r="I62" s="68"/>
      <c r="J62" s="68"/>
      <c r="K62" s="68"/>
      <c r="L62" s="68"/>
      <c r="M62" s="68"/>
      <c r="N62" s="68"/>
    </row>
    <row r="63" spans="1:14" ht="60" customHeight="1" thickBot="1" x14ac:dyDescent="0.25">
      <c r="A63" s="104" t="s">
        <v>121</v>
      </c>
      <c r="B63" s="109" t="s">
        <v>98</v>
      </c>
      <c r="C63" s="137">
        <v>43</v>
      </c>
      <c r="D63" s="137">
        <v>59</v>
      </c>
      <c r="E63" s="109">
        <v>21</v>
      </c>
      <c r="F63" s="138">
        <v>37</v>
      </c>
      <c r="G63" s="68"/>
      <c r="H63" s="68"/>
      <c r="I63" s="68"/>
      <c r="J63" s="68"/>
      <c r="K63" s="68"/>
      <c r="L63" s="68"/>
      <c r="M63" s="68"/>
      <c r="N63" s="68"/>
    </row>
    <row r="64" spans="1:14" ht="18.75" customHeight="1" thickBot="1" x14ac:dyDescent="0.25">
      <c r="A64" s="75"/>
      <c r="B64" s="68"/>
      <c r="C64" s="75"/>
      <c r="D64" s="75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4" ht="22.5" customHeight="1" thickBot="1" x14ac:dyDescent="0.25">
      <c r="A65" s="303" t="s">
        <v>61</v>
      </c>
      <c r="B65" s="304"/>
      <c r="C65" s="304"/>
      <c r="D65" s="304"/>
      <c r="E65" s="304"/>
      <c r="F65" s="305"/>
      <c r="G65" s="68"/>
      <c r="H65" s="68"/>
      <c r="I65" s="68"/>
      <c r="J65" s="68"/>
      <c r="K65" s="68"/>
      <c r="L65" s="68"/>
      <c r="M65" s="68"/>
      <c r="N65" s="68"/>
    </row>
    <row r="66" spans="1:14" ht="37.5" customHeight="1" thickBot="1" x14ac:dyDescent="0.25">
      <c r="A66" s="133" t="s">
        <v>60</v>
      </c>
      <c r="B66" s="137" t="s">
        <v>0</v>
      </c>
      <c r="C66" s="137"/>
      <c r="D66" s="137">
        <v>100</v>
      </c>
      <c r="E66" s="137">
        <v>100</v>
      </c>
      <c r="F66" s="139">
        <v>100</v>
      </c>
      <c r="G66" s="68"/>
      <c r="H66" s="68"/>
      <c r="I66" s="68"/>
      <c r="J66" s="68"/>
      <c r="K66" s="68"/>
      <c r="L66" s="68"/>
      <c r="M66" s="68"/>
      <c r="N66" s="68"/>
    </row>
    <row r="67" spans="1:14" ht="37.5" customHeight="1" thickBot="1" x14ac:dyDescent="0.25">
      <c r="A67" s="133" t="s">
        <v>59</v>
      </c>
      <c r="B67" s="137" t="s">
        <v>0</v>
      </c>
      <c r="C67" s="137">
        <v>100</v>
      </c>
      <c r="D67" s="137">
        <v>100</v>
      </c>
      <c r="E67" s="137">
        <v>100</v>
      </c>
      <c r="F67" s="139">
        <v>100</v>
      </c>
      <c r="G67" s="68"/>
      <c r="H67" s="68"/>
      <c r="I67" s="68"/>
      <c r="J67" s="68"/>
      <c r="K67" s="68"/>
      <c r="L67" s="68"/>
      <c r="M67" s="68"/>
      <c r="N67" s="68"/>
    </row>
    <row r="68" spans="1:14" ht="18.75" customHeight="1" thickBot="1" x14ac:dyDescent="0.25">
      <c r="A68" s="75"/>
      <c r="B68" s="83"/>
      <c r="C68" s="83"/>
      <c r="D68" s="83"/>
      <c r="E68" s="83"/>
      <c r="F68" s="83"/>
      <c r="G68" s="68"/>
      <c r="H68" s="68"/>
      <c r="I68" s="68"/>
      <c r="J68" s="68"/>
      <c r="K68" s="68"/>
      <c r="L68" s="68"/>
      <c r="M68" s="68"/>
      <c r="N68" s="68"/>
    </row>
    <row r="69" spans="1:14" ht="22.5" customHeight="1" thickBot="1" x14ac:dyDescent="0.25">
      <c r="A69" s="306" t="s">
        <v>53</v>
      </c>
      <c r="B69" s="307"/>
      <c r="C69" s="307"/>
      <c r="D69" s="307"/>
      <c r="E69" s="307"/>
      <c r="F69" s="308"/>
      <c r="G69" s="68"/>
      <c r="H69" s="68"/>
      <c r="I69" s="68"/>
      <c r="J69" s="68"/>
      <c r="K69" s="68"/>
      <c r="L69" s="68"/>
      <c r="M69" s="68"/>
      <c r="N69" s="68"/>
    </row>
    <row r="70" spans="1:14" ht="36.75" customHeight="1" thickBot="1" x14ac:dyDescent="0.25">
      <c r="A70" s="140" t="s">
        <v>52</v>
      </c>
      <c r="B70" s="109" t="s">
        <v>98</v>
      </c>
      <c r="C70" s="141">
        <v>138</v>
      </c>
      <c r="D70" s="141">
        <v>251</v>
      </c>
      <c r="E70" s="141">
        <v>208</v>
      </c>
      <c r="F70" s="142">
        <v>305</v>
      </c>
      <c r="G70" s="68"/>
      <c r="H70" s="68"/>
      <c r="I70" s="68"/>
      <c r="J70" s="68"/>
      <c r="K70" s="68"/>
      <c r="L70" s="68"/>
      <c r="M70" s="68"/>
      <c r="N70" s="68"/>
    </row>
    <row r="71" spans="1:14" ht="37.5" customHeight="1" thickBot="1" x14ac:dyDescent="0.25">
      <c r="A71" s="140" t="s">
        <v>51</v>
      </c>
      <c r="B71" s="109" t="s">
        <v>98</v>
      </c>
      <c r="C71" s="141" t="s">
        <v>3</v>
      </c>
      <c r="D71" s="141" t="s">
        <v>3</v>
      </c>
      <c r="E71" s="141">
        <v>5754</v>
      </c>
      <c r="F71" s="142">
        <v>588</v>
      </c>
      <c r="G71" s="68"/>
      <c r="H71" s="68"/>
      <c r="I71" s="68"/>
      <c r="J71" s="68"/>
      <c r="K71" s="68"/>
      <c r="L71" s="68"/>
      <c r="M71" s="68"/>
      <c r="N71" s="68"/>
    </row>
    <row r="72" spans="1:14" ht="37.5" customHeight="1" thickBot="1" x14ac:dyDescent="0.25">
      <c r="A72" s="140" t="s">
        <v>50</v>
      </c>
      <c r="B72" s="109" t="s">
        <v>98</v>
      </c>
      <c r="C72" s="141">
        <v>991</v>
      </c>
      <c r="D72" s="141">
        <v>365</v>
      </c>
      <c r="E72" s="141">
        <v>464</v>
      </c>
      <c r="F72" s="142">
        <v>673</v>
      </c>
      <c r="G72" s="68"/>
      <c r="H72" s="68"/>
      <c r="I72" s="68"/>
      <c r="J72" s="68"/>
      <c r="K72" s="68"/>
      <c r="L72" s="68"/>
      <c r="M72" s="68"/>
      <c r="N72" s="68"/>
    </row>
    <row r="73" spans="1:14" ht="18.75" customHeight="1" thickBot="1" x14ac:dyDescent="0.25">
      <c r="A73" s="84"/>
      <c r="B73" s="68"/>
      <c r="C73" s="85"/>
      <c r="D73" s="85"/>
      <c r="E73" s="85"/>
      <c r="F73" s="85"/>
      <c r="G73" s="68"/>
      <c r="H73" s="68"/>
      <c r="I73" s="68"/>
      <c r="J73" s="68"/>
      <c r="K73" s="68"/>
      <c r="L73" s="68"/>
      <c r="M73" s="68"/>
      <c r="N73" s="68"/>
    </row>
    <row r="74" spans="1:14" ht="22.5" customHeight="1" thickBot="1" x14ac:dyDescent="0.25">
      <c r="A74" s="279" t="s">
        <v>66</v>
      </c>
      <c r="B74" s="280"/>
      <c r="C74" s="280"/>
      <c r="D74" s="280"/>
      <c r="E74" s="280"/>
      <c r="F74" s="281"/>
      <c r="G74" s="68"/>
      <c r="H74" s="68"/>
      <c r="I74" s="68"/>
      <c r="J74" s="68"/>
      <c r="K74" s="68"/>
      <c r="L74" s="68"/>
      <c r="M74" s="68"/>
      <c r="N74" s="68"/>
    </row>
    <row r="75" spans="1:14" ht="36.75" customHeight="1" thickBot="1" x14ac:dyDescent="0.25">
      <c r="A75" s="143" t="s">
        <v>62</v>
      </c>
      <c r="B75" s="144" t="s">
        <v>102</v>
      </c>
      <c r="C75" s="145">
        <v>0.57999999999999996</v>
      </c>
      <c r="D75" s="145">
        <v>26.2</v>
      </c>
      <c r="E75" s="145">
        <v>46.6</v>
      </c>
      <c r="F75" s="150">
        <v>7.7</v>
      </c>
      <c r="G75" s="68"/>
      <c r="H75" s="68"/>
      <c r="I75" s="68"/>
      <c r="J75" s="68"/>
      <c r="K75" s="68"/>
      <c r="L75" s="68"/>
      <c r="M75" s="68"/>
      <c r="N75" s="68"/>
    </row>
    <row r="76" spans="1:14" ht="37.5" customHeight="1" thickBot="1" x14ac:dyDescent="0.25">
      <c r="A76" s="143" t="s">
        <v>63</v>
      </c>
      <c r="B76" s="144" t="s">
        <v>102</v>
      </c>
      <c r="C76" s="145">
        <v>0.95</v>
      </c>
      <c r="D76" s="145">
        <v>17.8</v>
      </c>
      <c r="E76" s="145">
        <v>31.1</v>
      </c>
      <c r="F76" s="150">
        <v>24.08</v>
      </c>
      <c r="G76" s="68"/>
      <c r="H76" s="68"/>
      <c r="I76" s="68"/>
      <c r="J76" s="68"/>
      <c r="K76" s="68"/>
      <c r="L76" s="68"/>
      <c r="M76" s="68"/>
      <c r="N76" s="68"/>
    </row>
    <row r="77" spans="1:14" ht="39" customHeight="1" thickBot="1" x14ac:dyDescent="0.25">
      <c r="A77" s="143" t="s">
        <v>64</v>
      </c>
      <c r="B77" s="144" t="s">
        <v>102</v>
      </c>
      <c r="C77" s="145">
        <v>76.3</v>
      </c>
      <c r="D77" s="145">
        <v>99.8</v>
      </c>
      <c r="E77" s="145">
        <v>110.3</v>
      </c>
      <c r="F77" s="150">
        <v>106.14</v>
      </c>
      <c r="G77" s="68"/>
      <c r="H77" s="68"/>
      <c r="I77" s="68"/>
      <c r="J77" s="68"/>
      <c r="K77" s="68"/>
      <c r="L77" s="68"/>
      <c r="M77" s="68"/>
      <c r="N77" s="68"/>
    </row>
    <row r="78" spans="1:14" ht="15" customHeight="1" thickBot="1" x14ac:dyDescent="0.25">
      <c r="A78" s="146" t="s">
        <v>65</v>
      </c>
      <c r="B78" s="147" t="s">
        <v>102</v>
      </c>
      <c r="C78" s="148">
        <v>77.83</v>
      </c>
      <c r="D78" s="148">
        <v>143.80000000000001</v>
      </c>
      <c r="E78" s="148">
        <v>188</v>
      </c>
      <c r="F78" s="149">
        <v>137.91999999999999</v>
      </c>
      <c r="G78" s="68"/>
      <c r="H78" s="68"/>
      <c r="I78" s="68"/>
      <c r="J78" s="68"/>
      <c r="K78" s="68"/>
      <c r="L78" s="68"/>
      <c r="M78" s="68"/>
      <c r="N78" s="68"/>
    </row>
    <row r="79" spans="1:14" ht="18.75" customHeight="1" thickBot="1" x14ac:dyDescent="0.25">
      <c r="A79" s="68"/>
      <c r="B79" s="68"/>
      <c r="C79" s="74"/>
      <c r="D79" s="74"/>
      <c r="E79" s="74"/>
      <c r="F79" s="74"/>
      <c r="G79" s="68"/>
      <c r="H79" s="68"/>
      <c r="I79" s="68"/>
      <c r="J79" s="68"/>
      <c r="K79" s="68"/>
      <c r="L79" s="68"/>
      <c r="M79" s="68"/>
      <c r="N79" s="68"/>
    </row>
    <row r="80" spans="1:14" ht="22.5" customHeight="1" thickBot="1" x14ac:dyDescent="0.25">
      <c r="A80" s="299" t="s">
        <v>106</v>
      </c>
      <c r="B80" s="300"/>
      <c r="C80" s="300"/>
      <c r="D80" s="300"/>
      <c r="E80" s="301"/>
      <c r="F80" s="68"/>
      <c r="G80" s="68"/>
      <c r="H80" s="68"/>
      <c r="I80" s="68"/>
      <c r="J80" s="68"/>
      <c r="K80" s="68"/>
      <c r="L80" s="68"/>
      <c r="M80" s="68"/>
      <c r="N80" s="68"/>
    </row>
    <row r="81" spans="1:14" ht="11.25" customHeight="1" x14ac:dyDescent="0.2">
      <c r="A81" s="151"/>
      <c r="B81" s="309">
        <v>2021</v>
      </c>
      <c r="C81" s="311"/>
      <c r="D81" s="315">
        <v>2022</v>
      </c>
      <c r="E81" s="316"/>
      <c r="F81" s="68"/>
      <c r="G81" s="68"/>
      <c r="H81" s="68"/>
      <c r="I81" s="68"/>
      <c r="J81" s="68"/>
      <c r="K81" s="68"/>
      <c r="L81" s="68"/>
      <c r="M81" s="68"/>
      <c r="N81" s="68"/>
    </row>
    <row r="82" spans="1:14" ht="11.25" customHeight="1" thickBot="1" x14ac:dyDescent="0.25">
      <c r="A82" s="153" t="s">
        <v>3</v>
      </c>
      <c r="B82" s="166" t="s">
        <v>0</v>
      </c>
      <c r="C82" s="152" t="s">
        <v>30</v>
      </c>
      <c r="D82" s="71" t="s">
        <v>0</v>
      </c>
      <c r="E82" s="152" t="s">
        <v>30</v>
      </c>
      <c r="F82" s="68"/>
      <c r="G82" s="68"/>
      <c r="H82" s="68"/>
      <c r="I82" s="68"/>
      <c r="J82" s="68"/>
      <c r="K82" s="68"/>
      <c r="L82" s="68"/>
      <c r="M82" s="68"/>
      <c r="N82" s="68"/>
    </row>
    <row r="83" spans="1:14" ht="15" customHeight="1" thickBot="1" x14ac:dyDescent="0.25">
      <c r="A83" s="93" t="s">
        <v>26</v>
      </c>
      <c r="B83" s="167">
        <f>C83/E28</f>
        <v>3.1755196304849883E-3</v>
      </c>
      <c r="C83" s="126">
        <v>33</v>
      </c>
      <c r="D83" s="158">
        <f>E83/F28</f>
        <v>3.0107146019658195E-3</v>
      </c>
      <c r="E83" s="116">
        <f>SUM(E84:E86)</f>
        <v>34</v>
      </c>
      <c r="F83" s="68"/>
      <c r="G83" s="68"/>
      <c r="H83" s="68"/>
      <c r="I83" s="68"/>
      <c r="J83" s="68"/>
      <c r="K83" s="68"/>
      <c r="L83" s="68"/>
      <c r="M83" s="68"/>
      <c r="N83" s="68"/>
    </row>
    <row r="84" spans="1:14" ht="15" x14ac:dyDescent="0.2">
      <c r="A84" s="163" t="s">
        <v>29</v>
      </c>
      <c r="B84" s="168">
        <v>0</v>
      </c>
      <c r="C84" s="169">
        <v>0</v>
      </c>
      <c r="D84" s="164">
        <f>E84/$E$83</f>
        <v>2.9411764705882353E-2</v>
      </c>
      <c r="E84" s="165">
        <v>1</v>
      </c>
      <c r="F84" s="68"/>
      <c r="G84" s="68"/>
      <c r="H84" s="68"/>
      <c r="I84" s="68"/>
      <c r="J84" s="68"/>
      <c r="K84" s="68"/>
      <c r="L84" s="68"/>
      <c r="M84" s="68"/>
      <c r="N84" s="68"/>
    </row>
    <row r="85" spans="1:14" ht="15" x14ac:dyDescent="0.2">
      <c r="A85" s="154" t="s">
        <v>28</v>
      </c>
      <c r="B85" s="170">
        <v>0.93</v>
      </c>
      <c r="C85" s="155">
        <v>31</v>
      </c>
      <c r="D85" s="159">
        <f t="shared" ref="D85:D86" si="0">E85/$E$83</f>
        <v>0.88235294117647056</v>
      </c>
      <c r="E85" s="160">
        <v>30</v>
      </c>
      <c r="F85" s="68"/>
      <c r="G85" s="68"/>
      <c r="H85" s="68"/>
      <c r="I85" s="68"/>
      <c r="J85" s="68"/>
      <c r="K85" s="68"/>
      <c r="L85" s="68"/>
      <c r="M85" s="68"/>
      <c r="N85" s="68"/>
    </row>
    <row r="86" spans="1:14" ht="15.75" thickBot="1" x14ac:dyDescent="0.25">
      <c r="A86" s="156" t="s">
        <v>27</v>
      </c>
      <c r="B86" s="171">
        <v>7.0000000000000007E-2</v>
      </c>
      <c r="C86" s="157">
        <v>2</v>
      </c>
      <c r="D86" s="161">
        <f t="shared" si="0"/>
        <v>8.8235294117647065E-2</v>
      </c>
      <c r="E86" s="162">
        <v>3</v>
      </c>
      <c r="F86" s="68"/>
      <c r="G86" s="68"/>
      <c r="H86" s="68"/>
      <c r="I86" s="68"/>
      <c r="J86" s="68"/>
      <c r="K86" s="68"/>
      <c r="L86" s="68"/>
      <c r="M86" s="68"/>
      <c r="N86" s="68"/>
    </row>
    <row r="87" spans="1:14" ht="15.75" thickBot="1" x14ac:dyDescent="0.25">
      <c r="A87" s="93" t="s">
        <v>25</v>
      </c>
      <c r="B87" s="167">
        <f>C87/E28</f>
        <v>0.16734026173979985</v>
      </c>
      <c r="C87" s="126">
        <f>SUM(C88:C90)</f>
        <v>1739</v>
      </c>
      <c r="D87" s="158">
        <f>E87/F28</f>
        <v>0.16789161427432922</v>
      </c>
      <c r="E87" s="116">
        <f>SUM(E88:E90)</f>
        <v>1896</v>
      </c>
      <c r="F87" s="68"/>
      <c r="G87" s="68"/>
      <c r="H87" s="68"/>
      <c r="I87" s="68"/>
      <c r="J87" s="68"/>
      <c r="K87" s="68"/>
      <c r="L87" s="68"/>
      <c r="M87" s="68"/>
      <c r="N87" s="68"/>
    </row>
    <row r="88" spans="1:14" ht="15" x14ac:dyDescent="0.2">
      <c r="A88" s="163" t="s">
        <v>29</v>
      </c>
      <c r="B88" s="168">
        <v>0.27267729521715228</v>
      </c>
      <c r="C88" s="169">
        <v>473</v>
      </c>
      <c r="D88" s="164">
        <f>E88/$E$87</f>
        <v>0.22204641350210971</v>
      </c>
      <c r="E88" s="165">
        <v>421</v>
      </c>
      <c r="F88" s="68"/>
      <c r="G88" s="68"/>
      <c r="H88" s="68"/>
      <c r="I88" s="68"/>
      <c r="J88" s="68"/>
      <c r="K88" s="68"/>
      <c r="L88" s="68"/>
      <c r="M88" s="68"/>
      <c r="N88" s="68"/>
    </row>
    <row r="89" spans="1:14" ht="15" x14ac:dyDescent="0.2">
      <c r="A89" s="154" t="s">
        <v>28</v>
      </c>
      <c r="B89" s="170">
        <v>0.71522814733369988</v>
      </c>
      <c r="C89" s="155">
        <v>1246</v>
      </c>
      <c r="D89" s="159">
        <f t="shared" ref="D89:D90" si="1">E89/$E$87</f>
        <v>0.7621308016877637</v>
      </c>
      <c r="E89" s="160">
        <v>1445</v>
      </c>
      <c r="F89" s="68"/>
      <c r="G89" s="68"/>
      <c r="H89" s="68"/>
      <c r="I89" s="68"/>
      <c r="J89" s="68"/>
      <c r="K89" s="68"/>
      <c r="L89" s="68"/>
      <c r="M89" s="68"/>
      <c r="N89" s="68"/>
    </row>
    <row r="90" spans="1:14" ht="15.75" thickBot="1" x14ac:dyDescent="0.25">
      <c r="A90" s="156" t="s">
        <v>27</v>
      </c>
      <c r="B90" s="171">
        <v>1.2094557449147883E-2</v>
      </c>
      <c r="C90" s="157">
        <v>20</v>
      </c>
      <c r="D90" s="161">
        <f t="shared" si="1"/>
        <v>1.5822784810126583E-2</v>
      </c>
      <c r="E90" s="162">
        <v>30</v>
      </c>
      <c r="F90" s="68"/>
      <c r="G90" s="68"/>
      <c r="H90" s="68"/>
      <c r="I90" s="68"/>
      <c r="J90" s="68"/>
      <c r="K90" s="68"/>
      <c r="L90" s="68"/>
      <c r="M90" s="68"/>
      <c r="N90" s="68"/>
    </row>
    <row r="91" spans="1:14" ht="15.75" thickBot="1" x14ac:dyDescent="0.25">
      <c r="A91" s="93" t="s">
        <v>24</v>
      </c>
      <c r="B91" s="167">
        <f>C91/E28</f>
        <v>0.82948421862971522</v>
      </c>
      <c r="C91" s="126">
        <f>SUM(C92:C94)</f>
        <v>8620</v>
      </c>
      <c r="D91" s="158">
        <f>E91/F28</f>
        <v>0.82909767112370492</v>
      </c>
      <c r="E91" s="116">
        <f>SUM(E92:E94)</f>
        <v>9363</v>
      </c>
      <c r="F91" s="68"/>
      <c r="G91" s="68"/>
      <c r="H91" s="68"/>
      <c r="I91" s="68"/>
      <c r="J91" s="68"/>
      <c r="K91" s="68"/>
      <c r="L91" s="68"/>
      <c r="M91" s="68"/>
      <c r="N91" s="68"/>
    </row>
    <row r="92" spans="1:14" ht="15" x14ac:dyDescent="0.2">
      <c r="A92" s="163" t="s">
        <v>29</v>
      </c>
      <c r="B92" s="168">
        <v>0.52118270079435125</v>
      </c>
      <c r="C92" s="169">
        <v>4469</v>
      </c>
      <c r="D92" s="164">
        <f>E92/$E$91</f>
        <v>0.49417921606322762</v>
      </c>
      <c r="E92" s="165">
        <v>4627</v>
      </c>
      <c r="F92" s="68"/>
      <c r="G92" s="68"/>
      <c r="H92" s="68"/>
      <c r="I92" s="68"/>
      <c r="J92" s="68"/>
      <c r="K92" s="68"/>
      <c r="L92" s="68"/>
      <c r="M92" s="68"/>
      <c r="N92" s="68"/>
    </row>
    <row r="93" spans="1:14" ht="15" x14ac:dyDescent="0.2">
      <c r="A93" s="154" t="s">
        <v>28</v>
      </c>
      <c r="B93" s="170">
        <v>0.4689982347749338</v>
      </c>
      <c r="C93" s="155">
        <v>4062</v>
      </c>
      <c r="D93" s="159">
        <f t="shared" ref="D93:D94" si="2">E93/$E$91</f>
        <v>0.49482003631314747</v>
      </c>
      <c r="E93" s="160">
        <v>4633</v>
      </c>
      <c r="F93" s="68"/>
      <c r="G93" s="68"/>
      <c r="H93" s="68"/>
      <c r="I93" s="68"/>
      <c r="J93" s="68"/>
      <c r="K93" s="68"/>
      <c r="L93" s="68"/>
      <c r="M93" s="68"/>
      <c r="N93" s="68"/>
    </row>
    <row r="94" spans="1:14" ht="15" customHeight="1" thickBot="1" x14ac:dyDescent="0.25">
      <c r="A94" s="156" t="s">
        <v>27</v>
      </c>
      <c r="B94" s="171">
        <v>9.8190644307149157E-3</v>
      </c>
      <c r="C94" s="157">
        <v>89</v>
      </c>
      <c r="D94" s="161">
        <f t="shared" si="2"/>
        <v>1.1000747623624907E-2</v>
      </c>
      <c r="E94" s="162">
        <v>103</v>
      </c>
      <c r="F94" s="68"/>
      <c r="G94" s="68"/>
      <c r="H94" s="68"/>
      <c r="I94" s="68"/>
      <c r="J94" s="68"/>
      <c r="K94" s="68"/>
      <c r="L94" s="68"/>
      <c r="M94" s="68"/>
      <c r="N94" s="68"/>
    </row>
    <row r="95" spans="1:14" ht="18.75" customHeight="1" thickBot="1" x14ac:dyDescent="0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4" ht="22.5" customHeight="1" thickBot="1" x14ac:dyDescent="0.25">
      <c r="A96" s="279" t="s">
        <v>107</v>
      </c>
      <c r="B96" s="280"/>
      <c r="C96" s="280"/>
      <c r="D96" s="280"/>
      <c r="E96" s="281"/>
      <c r="F96" s="68"/>
      <c r="G96" s="68"/>
      <c r="H96" s="68"/>
      <c r="I96" s="68"/>
      <c r="J96" s="68"/>
      <c r="K96" s="68"/>
      <c r="L96" s="68"/>
      <c r="M96" s="68"/>
      <c r="N96" s="68"/>
    </row>
    <row r="97" spans="1:14" ht="11.25" customHeight="1" x14ac:dyDescent="0.2">
      <c r="A97" s="176"/>
      <c r="B97" s="309">
        <v>2021</v>
      </c>
      <c r="C97" s="311"/>
      <c r="D97" s="309">
        <v>2022</v>
      </c>
      <c r="E97" s="311"/>
      <c r="F97" s="68"/>
      <c r="G97" s="68"/>
      <c r="H97" s="68"/>
      <c r="I97" s="68"/>
      <c r="J97" s="68"/>
      <c r="K97" s="68"/>
      <c r="L97" s="68"/>
      <c r="M97" s="68"/>
      <c r="N97" s="68"/>
    </row>
    <row r="98" spans="1:14" ht="11.25" customHeight="1" thickBot="1" x14ac:dyDescent="0.25">
      <c r="A98" s="151" t="s">
        <v>3</v>
      </c>
      <c r="B98" s="172" t="s">
        <v>0</v>
      </c>
      <c r="C98" s="173" t="s">
        <v>30</v>
      </c>
      <c r="D98" s="172" t="s">
        <v>0</v>
      </c>
      <c r="E98" s="173" t="s">
        <v>30</v>
      </c>
      <c r="F98" s="68"/>
      <c r="G98" s="68"/>
      <c r="H98" s="68"/>
      <c r="I98" s="68"/>
      <c r="J98" s="68"/>
      <c r="K98" s="68"/>
      <c r="L98" s="68"/>
      <c r="M98" s="68"/>
      <c r="N98" s="68"/>
    </row>
    <row r="99" spans="1:14" ht="15" customHeight="1" thickBot="1" x14ac:dyDescent="0.25">
      <c r="A99" s="140" t="s">
        <v>123</v>
      </c>
      <c r="B99" s="178">
        <v>0.63</v>
      </c>
      <c r="C99" s="179">
        <v>6548</v>
      </c>
      <c r="D99" s="181">
        <f>E99/$F$28</f>
        <v>0.73195784999557245</v>
      </c>
      <c r="E99" s="182">
        <v>8266</v>
      </c>
      <c r="F99" s="68"/>
      <c r="G99" s="68"/>
      <c r="H99" s="68"/>
      <c r="I99" s="68"/>
      <c r="J99" s="68"/>
      <c r="K99" s="68"/>
      <c r="L99" s="68"/>
      <c r="M99" s="68"/>
      <c r="N99" s="68"/>
    </row>
    <row r="100" spans="1:14" ht="15" customHeight="1" thickBot="1" x14ac:dyDescent="0.25">
      <c r="A100" s="140" t="s">
        <v>39</v>
      </c>
      <c r="B100" s="178">
        <v>0.18</v>
      </c>
      <c r="C100" s="179">
        <v>1871</v>
      </c>
      <c r="D100" s="181">
        <f t="shared" ref="D100:D102" si="3">E100/$F$28</f>
        <v>0.12343929868059859</v>
      </c>
      <c r="E100" s="182">
        <v>1394</v>
      </c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1:14" ht="15" customHeight="1" thickBot="1" x14ac:dyDescent="0.25">
      <c r="A101" s="140" t="s">
        <v>38</v>
      </c>
      <c r="B101" s="178">
        <v>0.13</v>
      </c>
      <c r="C101" s="179">
        <v>1350</v>
      </c>
      <c r="D101" s="181">
        <f t="shared" si="3"/>
        <v>9.660851855131497E-2</v>
      </c>
      <c r="E101" s="182">
        <v>1091</v>
      </c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1:14" ht="15" customHeight="1" thickBot="1" x14ac:dyDescent="0.25">
      <c r="A102" s="177" t="s">
        <v>37</v>
      </c>
      <c r="B102" s="174">
        <v>0.06</v>
      </c>
      <c r="C102" s="175">
        <v>623</v>
      </c>
      <c r="D102" s="183">
        <f t="shared" si="3"/>
        <v>4.7994332772513949E-2</v>
      </c>
      <c r="E102" s="184">
        <v>542</v>
      </c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1:14" ht="18.75" customHeight="1" thickBot="1" x14ac:dyDescent="0.25">
      <c r="A103" s="68"/>
      <c r="B103" s="68"/>
      <c r="C103" s="74"/>
      <c r="D103" s="68"/>
      <c r="E103" s="68"/>
      <c r="F103" s="75"/>
      <c r="G103" s="68"/>
      <c r="H103" s="68"/>
      <c r="I103" s="68"/>
      <c r="J103" s="68"/>
      <c r="K103" s="68"/>
      <c r="L103" s="68"/>
      <c r="M103" s="68"/>
      <c r="N103" s="68"/>
    </row>
    <row r="104" spans="1:14" ht="22.5" customHeight="1" thickBot="1" x14ac:dyDescent="0.25">
      <c r="A104" s="303" t="s">
        <v>108</v>
      </c>
      <c r="B104" s="304"/>
      <c r="C104" s="304"/>
      <c r="D104" s="305"/>
      <c r="E104" s="68"/>
      <c r="F104" s="75"/>
      <c r="G104" s="68"/>
      <c r="H104" s="68"/>
      <c r="I104" s="68"/>
      <c r="J104" s="68"/>
      <c r="K104" s="68"/>
      <c r="L104" s="68"/>
      <c r="M104" s="68"/>
      <c r="N104" s="68"/>
    </row>
    <row r="105" spans="1:14" ht="15" customHeight="1" thickBot="1" x14ac:dyDescent="0.25">
      <c r="A105" s="185" t="s">
        <v>3</v>
      </c>
      <c r="B105" s="70" t="s">
        <v>4</v>
      </c>
      <c r="C105" s="70">
        <v>2021</v>
      </c>
      <c r="D105" s="186">
        <v>2022</v>
      </c>
      <c r="E105" s="68"/>
      <c r="F105" s="75"/>
      <c r="G105" s="68"/>
      <c r="H105" s="68"/>
      <c r="I105" s="68"/>
      <c r="J105" s="68"/>
      <c r="K105" s="68"/>
      <c r="L105" s="68"/>
      <c r="M105" s="68"/>
      <c r="N105" s="68"/>
    </row>
    <row r="106" spans="1:14" ht="36.75" customHeight="1" thickBot="1" x14ac:dyDescent="0.25">
      <c r="A106" s="133" t="s">
        <v>58</v>
      </c>
      <c r="B106" s="137" t="s">
        <v>98</v>
      </c>
      <c r="C106" s="94">
        <v>10392</v>
      </c>
      <c r="D106" s="95">
        <v>11293</v>
      </c>
      <c r="E106" s="68"/>
      <c r="F106" s="75"/>
      <c r="G106" s="68"/>
      <c r="H106" s="68"/>
      <c r="I106" s="68"/>
      <c r="J106" s="68"/>
      <c r="K106" s="68"/>
      <c r="L106" s="68"/>
      <c r="M106" s="68"/>
      <c r="N106" s="68"/>
    </row>
    <row r="107" spans="1:14" ht="37.5" customHeight="1" thickBot="1" x14ac:dyDescent="0.25">
      <c r="A107" s="133" t="s">
        <v>57</v>
      </c>
      <c r="B107" s="137" t="s">
        <v>98</v>
      </c>
      <c r="C107" s="190">
        <v>3020</v>
      </c>
      <c r="D107" s="191">
        <v>1213</v>
      </c>
      <c r="E107" s="68"/>
      <c r="F107" s="75"/>
      <c r="G107" s="68"/>
      <c r="H107" s="68"/>
      <c r="I107" s="68"/>
      <c r="J107" s="68"/>
      <c r="K107" s="68"/>
      <c r="L107" s="68"/>
      <c r="M107" s="68"/>
      <c r="N107" s="68"/>
    </row>
    <row r="108" spans="1:14" ht="37.5" customHeight="1" thickBot="1" x14ac:dyDescent="0.25">
      <c r="A108" s="133" t="s">
        <v>56</v>
      </c>
      <c r="B108" s="137" t="s">
        <v>98</v>
      </c>
      <c r="C108" s="137">
        <v>615</v>
      </c>
      <c r="D108" s="139">
        <v>409</v>
      </c>
      <c r="E108" s="68"/>
      <c r="F108" s="75"/>
      <c r="G108" s="68"/>
      <c r="H108" s="68"/>
      <c r="I108" s="68"/>
      <c r="J108" s="68"/>
      <c r="K108" s="68"/>
      <c r="L108" s="68"/>
      <c r="M108" s="68"/>
      <c r="N108" s="68"/>
    </row>
    <row r="109" spans="1:14" ht="37.5" customHeight="1" thickBot="1" x14ac:dyDescent="0.25">
      <c r="A109" s="133" t="s">
        <v>55</v>
      </c>
      <c r="B109" s="137" t="s">
        <v>98</v>
      </c>
      <c r="C109" s="137">
        <v>44</v>
      </c>
      <c r="D109" s="139">
        <v>67</v>
      </c>
      <c r="E109" s="68"/>
      <c r="F109" s="75"/>
      <c r="G109" s="68"/>
      <c r="H109" s="68"/>
      <c r="I109" s="68"/>
      <c r="J109" s="68"/>
      <c r="K109" s="68"/>
      <c r="L109" s="68"/>
      <c r="M109" s="68"/>
      <c r="N109" s="68"/>
    </row>
    <row r="110" spans="1:14" ht="36.75" customHeight="1" thickBot="1" x14ac:dyDescent="0.25">
      <c r="A110" s="187" t="s">
        <v>54</v>
      </c>
      <c r="B110" s="188" t="s">
        <v>98</v>
      </c>
      <c r="C110" s="189">
        <v>3100</v>
      </c>
      <c r="D110" s="192">
        <v>4241</v>
      </c>
      <c r="E110" s="68"/>
      <c r="F110" s="75"/>
      <c r="G110" s="68"/>
      <c r="H110" s="68"/>
      <c r="I110" s="68"/>
      <c r="J110" s="68"/>
      <c r="K110" s="68"/>
      <c r="L110" s="68"/>
      <c r="M110" s="68"/>
      <c r="N110" s="68"/>
    </row>
    <row r="111" spans="1:14" ht="18.75" customHeight="1" thickBot="1" x14ac:dyDescent="0.2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4" ht="22.5" customHeight="1" thickBot="1" x14ac:dyDescent="0.25">
      <c r="A112" s="306" t="s">
        <v>109</v>
      </c>
      <c r="B112" s="307"/>
      <c r="C112" s="307"/>
      <c r="D112" s="30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1:14" ht="15" customHeight="1" thickBot="1" x14ac:dyDescent="0.25">
      <c r="A113" s="140" t="s">
        <v>3</v>
      </c>
      <c r="B113" s="134" t="s">
        <v>4</v>
      </c>
      <c r="C113" s="193" t="s">
        <v>124</v>
      </c>
      <c r="D113" s="194">
        <v>2022</v>
      </c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1:14" ht="15" customHeight="1" thickBot="1" x14ac:dyDescent="0.25">
      <c r="A114" s="146" t="s">
        <v>25</v>
      </c>
      <c r="B114" s="147" t="s">
        <v>103</v>
      </c>
      <c r="C114" s="197">
        <v>6550</v>
      </c>
      <c r="D114" s="198">
        <v>14949</v>
      </c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1:14" ht="15" x14ac:dyDescent="0.2">
      <c r="A115" s="260" t="s">
        <v>69</v>
      </c>
      <c r="B115" s="313" t="s">
        <v>103</v>
      </c>
      <c r="C115" s="90">
        <v>2489</v>
      </c>
      <c r="D115" s="199">
        <v>5681</v>
      </c>
      <c r="G115" s="68"/>
      <c r="H115" s="68"/>
      <c r="I115" s="68"/>
      <c r="J115" s="68"/>
      <c r="K115" s="68"/>
      <c r="L115" s="68"/>
      <c r="M115" s="68"/>
      <c r="N115" s="68"/>
    </row>
    <row r="116" spans="1:14" ht="15" customHeight="1" thickBot="1" x14ac:dyDescent="0.25">
      <c r="A116" s="195" t="s">
        <v>70</v>
      </c>
      <c r="B116" s="314"/>
      <c r="C116" s="90">
        <v>4061</v>
      </c>
      <c r="D116" s="199">
        <v>9268</v>
      </c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1:14" ht="15" customHeight="1" thickBot="1" x14ac:dyDescent="0.25">
      <c r="A117" s="252" t="s">
        <v>24</v>
      </c>
      <c r="B117" s="254" t="s">
        <v>103</v>
      </c>
      <c r="C117" s="255">
        <v>15927</v>
      </c>
      <c r="D117" s="256">
        <v>15111</v>
      </c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5" x14ac:dyDescent="0.2">
      <c r="A118" s="260" t="s">
        <v>69</v>
      </c>
      <c r="B118" s="313" t="s">
        <v>103</v>
      </c>
      <c r="C118" s="261">
        <v>6052</v>
      </c>
      <c r="D118" s="262">
        <v>9369</v>
      </c>
      <c r="E118" s="68"/>
      <c r="H118" s="68"/>
      <c r="I118" s="68"/>
      <c r="J118" s="68"/>
      <c r="K118" s="68"/>
      <c r="L118" s="68"/>
      <c r="M118" s="68"/>
      <c r="N118" s="68"/>
    </row>
    <row r="119" spans="1:14" ht="15" customHeight="1" thickBot="1" x14ac:dyDescent="0.25">
      <c r="A119" s="195" t="s">
        <v>70</v>
      </c>
      <c r="B119" s="314"/>
      <c r="C119" s="196">
        <v>9875</v>
      </c>
      <c r="D119" s="200">
        <v>5742</v>
      </c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5" customHeight="1" thickBot="1" x14ac:dyDescent="0.25">
      <c r="A120" s="253" t="s">
        <v>65</v>
      </c>
      <c r="B120" s="257" t="s">
        <v>103</v>
      </c>
      <c r="C120" s="258">
        <f>C114+C117</f>
        <v>22477</v>
      </c>
      <c r="D120" s="259">
        <f>D114+D117</f>
        <v>30060</v>
      </c>
    </row>
    <row r="121" spans="1:14" ht="7.5" customHeight="1" x14ac:dyDescent="0.2">
      <c r="A121" s="263"/>
      <c r="B121" s="264"/>
      <c r="C121" s="265"/>
      <c r="D121" s="266"/>
    </row>
    <row r="122" spans="1:14" ht="15" customHeight="1" x14ac:dyDescent="0.2">
      <c r="A122" s="312" t="s">
        <v>125</v>
      </c>
      <c r="B122" s="312"/>
      <c r="C122" s="312"/>
      <c r="D122" s="312"/>
    </row>
    <row r="123" spans="1:14" ht="18.75" customHeight="1" thickBot="1" x14ac:dyDescent="0.25">
      <c r="A123" s="89"/>
      <c r="B123" s="87"/>
      <c r="C123" s="90"/>
      <c r="D123" s="90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1:14" ht="22.5" customHeight="1" thickBot="1" x14ac:dyDescent="0.25">
      <c r="A124" s="292" t="s">
        <v>110</v>
      </c>
      <c r="B124" s="293"/>
      <c r="C124" s="293"/>
      <c r="D124" s="293"/>
      <c r="E124" s="294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1:14" ht="11.25" customHeight="1" x14ac:dyDescent="0.2">
      <c r="A125" s="204"/>
      <c r="B125" s="317">
        <v>2021</v>
      </c>
      <c r="C125" s="318"/>
      <c r="D125" s="319">
        <v>2022</v>
      </c>
      <c r="E125" s="31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1:14" ht="29.25" customHeight="1" thickBot="1" x14ac:dyDescent="0.25">
      <c r="A126" s="153"/>
      <c r="B126" s="212" t="s">
        <v>71</v>
      </c>
      <c r="C126" s="201" t="s">
        <v>72</v>
      </c>
      <c r="D126" s="88" t="s">
        <v>71</v>
      </c>
      <c r="E126" s="201" t="s">
        <v>72</v>
      </c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1:14" ht="15.75" thickBot="1" x14ac:dyDescent="0.25">
      <c r="A127" s="143" t="s">
        <v>73</v>
      </c>
      <c r="B127" s="213">
        <v>4085</v>
      </c>
      <c r="C127" s="206">
        <v>53</v>
      </c>
      <c r="D127" s="208">
        <v>4614</v>
      </c>
      <c r="E127" s="209">
        <v>74</v>
      </c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1:14" ht="15.75" thickBot="1" x14ac:dyDescent="0.25">
      <c r="A128" s="143" t="s">
        <v>74</v>
      </c>
      <c r="B128" s="213">
        <v>1263</v>
      </c>
      <c r="C128" s="206">
        <v>16</v>
      </c>
      <c r="D128" s="208">
        <v>1106</v>
      </c>
      <c r="E128" s="209">
        <v>18</v>
      </c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1:14" ht="15.75" thickBot="1" x14ac:dyDescent="0.25">
      <c r="A129" s="143" t="s">
        <v>75</v>
      </c>
      <c r="B129" s="213">
        <v>964</v>
      </c>
      <c r="C129" s="206">
        <v>12</v>
      </c>
      <c r="D129" s="208">
        <v>96</v>
      </c>
      <c r="E129" s="209">
        <v>2</v>
      </c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1:14" ht="15.75" thickBot="1" x14ac:dyDescent="0.25">
      <c r="A130" s="202" t="s">
        <v>76</v>
      </c>
      <c r="B130" s="214">
        <v>448</v>
      </c>
      <c r="C130" s="203">
        <v>5</v>
      </c>
      <c r="D130" s="210">
        <v>381</v>
      </c>
      <c r="E130" s="211">
        <v>6</v>
      </c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1:14" ht="18.75" customHeight="1" thickBot="1" x14ac:dyDescent="0.25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1:14" ht="22.5" customHeight="1" thickBot="1" x14ac:dyDescent="0.25">
      <c r="A132" s="279" t="s">
        <v>111</v>
      </c>
      <c r="B132" s="280"/>
      <c r="C132" s="280"/>
      <c r="D132" s="280"/>
      <c r="E132" s="280"/>
      <c r="F132" s="280"/>
      <c r="G132" s="281"/>
      <c r="H132" s="68"/>
      <c r="I132" s="68"/>
      <c r="J132" s="68"/>
      <c r="K132" s="68"/>
      <c r="L132" s="68"/>
      <c r="M132" s="68"/>
      <c r="N132" s="68"/>
    </row>
    <row r="133" spans="1:14" ht="11.25" customHeight="1" x14ac:dyDescent="0.2">
      <c r="A133" s="86"/>
      <c r="B133" s="309">
        <v>2021</v>
      </c>
      <c r="C133" s="310"/>
      <c r="D133" s="311"/>
      <c r="E133" s="309">
        <v>2022</v>
      </c>
      <c r="F133" s="310"/>
      <c r="G133" s="311"/>
      <c r="H133" s="68"/>
      <c r="I133" s="68"/>
      <c r="J133" s="68"/>
      <c r="K133" s="68"/>
      <c r="L133" s="68"/>
      <c r="M133" s="68"/>
      <c r="N133" s="68"/>
    </row>
    <row r="134" spans="1:14" ht="30" customHeight="1" thickBot="1" x14ac:dyDescent="0.25">
      <c r="A134" s="84" t="s">
        <v>3</v>
      </c>
      <c r="B134" s="212" t="s">
        <v>77</v>
      </c>
      <c r="C134" s="88" t="s">
        <v>78</v>
      </c>
      <c r="D134" s="201" t="s">
        <v>79</v>
      </c>
      <c r="E134" s="212" t="s">
        <v>77</v>
      </c>
      <c r="F134" s="88" t="s">
        <v>78</v>
      </c>
      <c r="G134" s="201" t="s">
        <v>79</v>
      </c>
      <c r="H134" s="68"/>
      <c r="I134" s="68"/>
      <c r="J134" s="68"/>
      <c r="K134" s="68"/>
      <c r="L134" s="68"/>
      <c r="M134" s="68"/>
      <c r="N134" s="68"/>
    </row>
    <row r="135" spans="1:14" ht="15" customHeight="1" thickBot="1" x14ac:dyDescent="0.25">
      <c r="A135" s="220" t="s">
        <v>80</v>
      </c>
      <c r="B135" s="213">
        <v>132</v>
      </c>
      <c r="C135" s="205">
        <v>838</v>
      </c>
      <c r="D135" s="179">
        <v>1303</v>
      </c>
      <c r="E135" s="221">
        <v>138</v>
      </c>
      <c r="F135" s="207">
        <v>2284</v>
      </c>
      <c r="G135" s="180">
        <v>14949</v>
      </c>
      <c r="H135" s="68"/>
      <c r="I135" s="68"/>
      <c r="J135" s="68"/>
      <c r="K135" s="68"/>
      <c r="L135" s="68"/>
      <c r="M135" s="68"/>
      <c r="N135" s="68"/>
    </row>
    <row r="136" spans="1:14" ht="15" customHeight="1" thickBot="1" x14ac:dyDescent="0.25">
      <c r="A136" s="219" t="s">
        <v>81</v>
      </c>
      <c r="B136" s="215">
        <v>157</v>
      </c>
      <c r="C136" s="216">
        <v>3183</v>
      </c>
      <c r="D136" s="217">
        <v>1311</v>
      </c>
      <c r="E136" s="218">
        <v>122</v>
      </c>
      <c r="F136" s="210">
        <v>5750</v>
      </c>
      <c r="G136" s="184">
        <v>15111</v>
      </c>
      <c r="H136" s="68"/>
      <c r="I136" s="68"/>
      <c r="J136" s="68"/>
      <c r="K136" s="68"/>
      <c r="L136" s="68"/>
      <c r="M136" s="68"/>
      <c r="N136" s="68"/>
    </row>
    <row r="137" spans="1:14" ht="18.75" customHeight="1" thickBot="1" x14ac:dyDescent="0.25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1:14" ht="22.5" customHeight="1" thickBot="1" x14ac:dyDescent="0.25">
      <c r="A138" s="279" t="s">
        <v>112</v>
      </c>
      <c r="B138" s="280"/>
      <c r="C138" s="280"/>
      <c r="D138" s="280"/>
      <c r="E138" s="280"/>
      <c r="F138" s="280"/>
      <c r="G138" s="281"/>
      <c r="H138" s="68"/>
      <c r="I138" s="68"/>
      <c r="J138" s="68"/>
      <c r="K138" s="68"/>
      <c r="L138" s="68"/>
      <c r="M138" s="68"/>
      <c r="N138" s="68"/>
    </row>
    <row r="139" spans="1:14" ht="11.25" customHeight="1" x14ac:dyDescent="0.2">
      <c r="A139" s="222"/>
      <c r="B139" s="309">
        <v>2021</v>
      </c>
      <c r="C139" s="310"/>
      <c r="D139" s="311"/>
      <c r="E139" s="309">
        <v>2022</v>
      </c>
      <c r="F139" s="310"/>
      <c r="G139" s="311"/>
      <c r="H139" s="68"/>
      <c r="I139" s="68"/>
      <c r="J139" s="68"/>
      <c r="K139" s="68"/>
      <c r="L139" s="68"/>
      <c r="M139" s="68"/>
      <c r="N139" s="68"/>
    </row>
    <row r="140" spans="1:14" ht="45" customHeight="1" thickBot="1" x14ac:dyDescent="0.25">
      <c r="A140" s="151" t="s">
        <v>3</v>
      </c>
      <c r="B140" s="212" t="s">
        <v>113</v>
      </c>
      <c r="C140" s="88" t="s">
        <v>114</v>
      </c>
      <c r="D140" s="201" t="s">
        <v>82</v>
      </c>
      <c r="E140" s="212" t="s">
        <v>113</v>
      </c>
      <c r="F140" s="88" t="s">
        <v>114</v>
      </c>
      <c r="G140" s="201" t="s">
        <v>82</v>
      </c>
      <c r="H140" s="68"/>
      <c r="I140" s="68"/>
      <c r="J140" s="68"/>
      <c r="K140" s="68"/>
      <c r="L140" s="68"/>
      <c r="M140" s="68"/>
      <c r="N140" s="68"/>
    </row>
    <row r="141" spans="1:14" ht="15.75" thickBot="1" x14ac:dyDescent="0.25">
      <c r="A141" s="143" t="s">
        <v>83</v>
      </c>
      <c r="B141" s="223">
        <v>2</v>
      </c>
      <c r="C141" s="205">
        <v>1050</v>
      </c>
      <c r="D141" s="179">
        <v>2100</v>
      </c>
      <c r="E141" s="224">
        <v>2</v>
      </c>
      <c r="F141" s="208">
        <v>1237</v>
      </c>
      <c r="G141" s="182">
        <v>2474</v>
      </c>
      <c r="H141" s="68"/>
      <c r="I141" s="68"/>
      <c r="J141" s="68"/>
      <c r="K141" s="68"/>
      <c r="L141" s="68"/>
      <c r="M141" s="68"/>
      <c r="N141" s="68"/>
    </row>
    <row r="142" spans="1:14" ht="15.75" thickBot="1" x14ac:dyDescent="0.25">
      <c r="A142" s="143" t="s">
        <v>84</v>
      </c>
      <c r="B142" s="223">
        <v>0.5</v>
      </c>
      <c r="C142" s="205">
        <v>2725</v>
      </c>
      <c r="D142" s="179">
        <v>1362</v>
      </c>
      <c r="E142" s="224">
        <v>0.5</v>
      </c>
      <c r="F142" s="208">
        <v>1623</v>
      </c>
      <c r="G142" s="182">
        <v>811.5</v>
      </c>
      <c r="H142" s="68"/>
      <c r="I142" s="68"/>
      <c r="J142" s="68"/>
      <c r="K142" s="68"/>
      <c r="L142" s="68"/>
      <c r="M142" s="68"/>
      <c r="N142" s="68"/>
    </row>
    <row r="143" spans="1:14" ht="15.75" thickBot="1" x14ac:dyDescent="0.25">
      <c r="A143" s="143" t="s">
        <v>85</v>
      </c>
      <c r="B143" s="223">
        <v>1</v>
      </c>
      <c r="C143" s="205">
        <v>1489</v>
      </c>
      <c r="D143" s="179">
        <v>1489</v>
      </c>
      <c r="E143" s="224">
        <v>1</v>
      </c>
      <c r="F143" s="208">
        <v>19387</v>
      </c>
      <c r="G143" s="182">
        <v>19387</v>
      </c>
      <c r="H143" s="72"/>
      <c r="I143" s="72"/>
      <c r="J143" s="72"/>
      <c r="K143" s="68"/>
      <c r="L143" s="68"/>
      <c r="M143" s="68"/>
      <c r="N143" s="68"/>
    </row>
    <row r="144" spans="1:14" ht="15" x14ac:dyDescent="0.2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1:14" ht="15" x14ac:dyDescent="0.2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1:14" ht="15" x14ac:dyDescent="0.2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1:14" x14ac:dyDescent="0.2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</row>
    <row r="148" spans="1:14" x14ac:dyDescent="0.2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</row>
    <row r="149" spans="1:14" x14ac:dyDescent="0.2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</row>
    <row r="150" spans="1:14" x14ac:dyDescent="0.2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</row>
    <row r="151" spans="1:14" x14ac:dyDescent="0.2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</row>
    <row r="152" spans="1:14" x14ac:dyDescent="0.2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</row>
    <row r="153" spans="1:14" x14ac:dyDescent="0.2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</row>
    <row r="154" spans="1:14" x14ac:dyDescent="0.2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</row>
    <row r="155" spans="1:14" x14ac:dyDescent="0.2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</row>
    <row r="209" spans="3:6" x14ac:dyDescent="0.2">
      <c r="F209" s="59"/>
    </row>
    <row r="210" spans="3:6" x14ac:dyDescent="0.2">
      <c r="C210" s="59"/>
      <c r="D210" s="59"/>
      <c r="E210" s="59"/>
      <c r="F210" s="59"/>
    </row>
    <row r="211" spans="3:6" x14ac:dyDescent="0.2">
      <c r="C211" s="59"/>
      <c r="D211" s="59"/>
      <c r="E211" s="59"/>
      <c r="F211" s="59"/>
    </row>
    <row r="212" spans="3:6" x14ac:dyDescent="0.2">
      <c r="C212" s="59"/>
      <c r="D212" s="59"/>
      <c r="E212" s="59"/>
      <c r="F212" s="59"/>
    </row>
    <row r="213" spans="3:6" x14ac:dyDescent="0.2">
      <c r="C213" s="59"/>
      <c r="D213" s="59"/>
      <c r="E213" s="59"/>
      <c r="F213" s="59"/>
    </row>
    <row r="214" spans="3:6" x14ac:dyDescent="0.2">
      <c r="C214" s="59"/>
      <c r="D214" s="59"/>
      <c r="E214" s="59"/>
      <c r="F214" s="59"/>
    </row>
    <row r="215" spans="3:6" x14ac:dyDescent="0.2">
      <c r="C215" s="59"/>
      <c r="D215" s="59"/>
      <c r="E215" s="59"/>
    </row>
  </sheetData>
  <mergeCells count="42">
    <mergeCell ref="A80:E80"/>
    <mergeCell ref="B81:C81"/>
    <mergeCell ref="D81:E81"/>
    <mergeCell ref="A104:D104"/>
    <mergeCell ref="B125:C125"/>
    <mergeCell ref="D125:E125"/>
    <mergeCell ref="A96:E96"/>
    <mergeCell ref="B139:D139"/>
    <mergeCell ref="E139:G139"/>
    <mergeCell ref="A138:G138"/>
    <mergeCell ref="B97:C97"/>
    <mergeCell ref="D97:E97"/>
    <mergeCell ref="A122:D122"/>
    <mergeCell ref="B133:D133"/>
    <mergeCell ref="E133:G133"/>
    <mergeCell ref="A132:G132"/>
    <mergeCell ref="A124:E124"/>
    <mergeCell ref="A112:D112"/>
    <mergeCell ref="B115:B116"/>
    <mergeCell ref="B118:B119"/>
    <mergeCell ref="B47:B49"/>
    <mergeCell ref="B44:B46"/>
    <mergeCell ref="B37:B39"/>
    <mergeCell ref="B34:B36"/>
    <mergeCell ref="A74:F74"/>
    <mergeCell ref="A54:F54"/>
    <mergeCell ref="A57:F57"/>
    <mergeCell ref="A59:F59"/>
    <mergeCell ref="A65:F65"/>
    <mergeCell ref="A69:F69"/>
    <mergeCell ref="B50:B52"/>
    <mergeCell ref="A1:F1"/>
    <mergeCell ref="B26:B27"/>
    <mergeCell ref="B23:B24"/>
    <mergeCell ref="B20:B21"/>
    <mergeCell ref="B6:B8"/>
    <mergeCell ref="B13:B14"/>
    <mergeCell ref="A30:F30"/>
    <mergeCell ref="B9:B11"/>
    <mergeCell ref="A4:F4"/>
    <mergeCell ref="A18:F18"/>
    <mergeCell ref="A32:F32"/>
  </mergeCells>
  <pageMargins left="0.7" right="0.7" top="0.75" bottom="0.75" header="0.3" footer="0.3"/>
  <pageSetup paperSize="9" orientation="landscape" r:id="rId1"/>
  <ignoredErrors>
    <ignoredError sqref="F19" formulaRange="1"/>
    <ignoredError sqref="D91 D8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50613-C7F9-6643-9917-B34C8EC1BE85}">
  <sheetPr>
    <tabColor rgb="FF0077FF"/>
  </sheetPr>
  <dimension ref="A1:K107"/>
  <sheetViews>
    <sheetView zoomScaleNormal="100" workbookViewId="0">
      <selection sqref="A1:H1"/>
    </sheetView>
  </sheetViews>
  <sheetFormatPr defaultColWidth="8.42578125" defaultRowHeight="12.75" x14ac:dyDescent="0.2"/>
  <cols>
    <col min="1" max="1" width="22.85546875" style="6" customWidth="1"/>
    <col min="2" max="5" width="15" style="6" customWidth="1"/>
    <col min="6" max="6" width="14.85546875" style="6" customWidth="1"/>
    <col min="7" max="9" width="15" style="6" customWidth="1"/>
    <col min="10" max="10" width="14.85546875" style="6" customWidth="1"/>
    <col min="11" max="11" width="17.42578125" style="6" customWidth="1"/>
    <col min="12" max="16384" width="8.42578125" style="6"/>
  </cols>
  <sheetData>
    <row r="1" spans="1:11" ht="75" customHeight="1" x14ac:dyDescent="0.2">
      <c r="A1" s="320"/>
      <c r="B1" s="320"/>
      <c r="C1" s="320"/>
      <c r="D1" s="320"/>
      <c r="E1" s="320"/>
      <c r="F1" s="320"/>
      <c r="G1" s="320"/>
      <c r="H1" s="320"/>
    </row>
    <row r="2" spans="1:11" ht="18.75" customHeight="1" thickBot="1" x14ac:dyDescent="0.25"/>
    <row r="3" spans="1:11" ht="22.5" customHeight="1" thickBot="1" x14ac:dyDescent="0.25">
      <c r="A3" s="323" t="s">
        <v>86</v>
      </c>
      <c r="B3" s="324"/>
      <c r="C3" s="324"/>
      <c r="D3" s="324"/>
      <c r="E3" s="325"/>
      <c r="F3" s="225"/>
      <c r="G3" s="225"/>
      <c r="H3" s="225"/>
      <c r="I3" s="225"/>
      <c r="J3" s="225"/>
      <c r="K3" s="225"/>
    </row>
    <row r="4" spans="1:11" ht="12" customHeight="1" thickBot="1" x14ac:dyDescent="0.25">
      <c r="A4" s="230"/>
      <c r="B4" s="231">
        <v>2019</v>
      </c>
      <c r="C4" s="231">
        <v>2020</v>
      </c>
      <c r="D4" s="231">
        <v>2021</v>
      </c>
      <c r="E4" s="232">
        <v>2022</v>
      </c>
      <c r="F4" s="225"/>
      <c r="G4" s="225"/>
      <c r="H4" s="225"/>
      <c r="I4" s="225"/>
      <c r="J4" s="225"/>
      <c r="K4" s="225"/>
    </row>
    <row r="5" spans="1:11" ht="37.5" customHeight="1" thickBot="1" x14ac:dyDescent="0.25">
      <c r="A5" s="237" t="s">
        <v>89</v>
      </c>
      <c r="B5" s="238">
        <v>1</v>
      </c>
      <c r="C5" s="238">
        <v>1</v>
      </c>
      <c r="D5" s="238">
        <v>2</v>
      </c>
      <c r="E5" s="239">
        <v>2</v>
      </c>
      <c r="F5" s="225"/>
      <c r="G5" s="225"/>
      <c r="H5" s="225"/>
      <c r="I5" s="225"/>
      <c r="J5" s="225"/>
      <c r="K5" s="225"/>
    </row>
    <row r="6" spans="1:11" ht="37.5" customHeight="1" thickBot="1" x14ac:dyDescent="0.25">
      <c r="A6" s="237" t="s">
        <v>87</v>
      </c>
      <c r="B6" s="238">
        <v>2</v>
      </c>
      <c r="C6" s="238">
        <v>2</v>
      </c>
      <c r="D6" s="238">
        <v>2</v>
      </c>
      <c r="E6" s="239">
        <v>3</v>
      </c>
      <c r="F6" s="225"/>
      <c r="G6" s="225"/>
      <c r="H6" s="225"/>
      <c r="I6" s="225"/>
      <c r="J6" s="225"/>
      <c r="K6" s="225"/>
    </row>
    <row r="7" spans="1:11" ht="37.5" customHeight="1" thickBot="1" x14ac:dyDescent="0.25">
      <c r="A7" s="237" t="s">
        <v>88</v>
      </c>
      <c r="B7" s="238">
        <v>0</v>
      </c>
      <c r="C7" s="238">
        <v>7</v>
      </c>
      <c r="D7" s="238">
        <v>6</v>
      </c>
      <c r="E7" s="239">
        <v>5</v>
      </c>
      <c r="F7" s="225"/>
      <c r="G7" s="225"/>
      <c r="H7" s="225"/>
      <c r="I7" s="225"/>
      <c r="J7" s="225"/>
      <c r="K7" s="225"/>
    </row>
    <row r="8" spans="1:11" ht="37.5" customHeight="1" thickBot="1" x14ac:dyDescent="0.25">
      <c r="A8" s="233" t="s">
        <v>93</v>
      </c>
      <c r="B8" s="234">
        <v>10</v>
      </c>
      <c r="C8" s="235">
        <f>SUM(C5:C7)</f>
        <v>10</v>
      </c>
      <c r="D8" s="235">
        <f>SUM(D5:D7)</f>
        <v>10</v>
      </c>
      <c r="E8" s="236">
        <v>10</v>
      </c>
      <c r="F8" s="225"/>
      <c r="G8" s="225"/>
      <c r="H8" s="225"/>
      <c r="I8" s="225"/>
      <c r="J8" s="225"/>
      <c r="K8" s="225"/>
    </row>
    <row r="9" spans="1:11" ht="19.5" customHeight="1" thickBot="1" x14ac:dyDescent="0.25">
      <c r="A9" s="227"/>
      <c r="B9" s="225"/>
      <c r="C9" s="225"/>
      <c r="D9" s="225"/>
      <c r="E9" s="225"/>
      <c r="F9" s="225"/>
      <c r="G9" s="225"/>
      <c r="H9" s="225"/>
      <c r="I9" s="225"/>
      <c r="J9" s="225"/>
      <c r="K9" s="225"/>
    </row>
    <row r="10" spans="1:11" ht="22.5" customHeight="1" thickBot="1" x14ac:dyDescent="0.25">
      <c r="A10" s="321" t="s">
        <v>90</v>
      </c>
      <c r="B10" s="326"/>
      <c r="C10" s="326"/>
      <c r="D10" s="326"/>
      <c r="E10" s="326"/>
      <c r="F10" s="326"/>
      <c r="G10" s="326"/>
      <c r="H10" s="326"/>
      <c r="I10" s="322"/>
      <c r="J10" s="225"/>
      <c r="K10" s="225"/>
    </row>
    <row r="11" spans="1:11" ht="37.5" customHeight="1" thickBot="1" x14ac:dyDescent="0.25">
      <c r="A11" s="230"/>
      <c r="B11" s="243">
        <v>2019</v>
      </c>
      <c r="C11" s="242" t="s">
        <v>72</v>
      </c>
      <c r="D11" s="241">
        <v>2020</v>
      </c>
      <c r="E11" s="241" t="s">
        <v>72</v>
      </c>
      <c r="F11" s="246">
        <v>2021</v>
      </c>
      <c r="G11" s="241" t="s">
        <v>72</v>
      </c>
      <c r="H11" s="246">
        <v>2022</v>
      </c>
      <c r="I11" s="242" t="s">
        <v>72</v>
      </c>
      <c r="J11" s="225"/>
      <c r="K11" s="225"/>
    </row>
    <row r="12" spans="1:11" ht="15" customHeight="1" thickBot="1" x14ac:dyDescent="0.25">
      <c r="A12" s="237" t="s">
        <v>67</v>
      </c>
      <c r="B12" s="244">
        <v>9</v>
      </c>
      <c r="C12" s="245">
        <v>0.9</v>
      </c>
      <c r="D12" s="238">
        <v>9</v>
      </c>
      <c r="E12" s="240">
        <v>0.9</v>
      </c>
      <c r="F12" s="244">
        <v>8</v>
      </c>
      <c r="G12" s="240">
        <v>0.8</v>
      </c>
      <c r="H12" s="247">
        <v>7</v>
      </c>
      <c r="I12" s="248">
        <v>0.7</v>
      </c>
      <c r="J12" s="225"/>
      <c r="K12" s="225"/>
    </row>
    <row r="13" spans="1:11" ht="15" customHeight="1" thickBot="1" x14ac:dyDescent="0.25">
      <c r="A13" s="237" t="s">
        <v>68</v>
      </c>
      <c r="B13" s="244">
        <v>1</v>
      </c>
      <c r="C13" s="245">
        <v>0.1</v>
      </c>
      <c r="D13" s="238">
        <v>1</v>
      </c>
      <c r="E13" s="240">
        <v>0.1</v>
      </c>
      <c r="F13" s="244">
        <v>2</v>
      </c>
      <c r="G13" s="240">
        <v>0.2</v>
      </c>
      <c r="H13" s="247">
        <v>3</v>
      </c>
      <c r="I13" s="248">
        <v>0.3</v>
      </c>
      <c r="J13" s="225"/>
      <c r="K13" s="225"/>
    </row>
    <row r="14" spans="1:11" ht="18.75" customHeight="1" thickBot="1" x14ac:dyDescent="0.25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</row>
    <row r="15" spans="1:11" ht="30" customHeight="1" thickBot="1" x14ac:dyDescent="0.25">
      <c r="A15" s="321" t="s">
        <v>122</v>
      </c>
      <c r="B15" s="322"/>
      <c r="C15" s="225"/>
      <c r="D15" s="225"/>
      <c r="E15" s="225"/>
      <c r="F15" s="225"/>
      <c r="G15" s="225"/>
      <c r="H15" s="225"/>
      <c r="I15" s="225"/>
      <c r="J15" s="225"/>
      <c r="K15" s="225"/>
    </row>
    <row r="16" spans="1:11" ht="37.5" customHeight="1" x14ac:dyDescent="0.2">
      <c r="A16" s="251" t="s">
        <v>92</v>
      </c>
      <c r="B16" s="242" t="s">
        <v>91</v>
      </c>
      <c r="C16" s="225"/>
      <c r="D16" s="225"/>
      <c r="E16" s="225"/>
      <c r="F16" s="225"/>
      <c r="G16" s="225"/>
      <c r="H16" s="225"/>
      <c r="I16" s="225"/>
      <c r="J16" s="225"/>
      <c r="K16" s="225"/>
    </row>
    <row r="17" spans="1:11" ht="22.5" customHeight="1" thickBot="1" x14ac:dyDescent="0.25">
      <c r="A17" s="249">
        <v>8</v>
      </c>
      <c r="B17" s="250">
        <v>0.8</v>
      </c>
      <c r="C17" s="225"/>
      <c r="D17" s="225"/>
      <c r="E17" s="225"/>
      <c r="F17" s="225"/>
      <c r="G17" s="225"/>
      <c r="H17" s="225"/>
      <c r="I17" s="225"/>
      <c r="J17" s="225"/>
      <c r="K17" s="225"/>
    </row>
    <row r="18" spans="1:11" ht="18.75" customHeight="1" x14ac:dyDescent="0.2">
      <c r="A18" s="225"/>
      <c r="B18" s="228"/>
      <c r="C18" s="225"/>
      <c r="D18" s="225"/>
      <c r="E18" s="225"/>
      <c r="F18" s="225"/>
      <c r="G18" s="225"/>
      <c r="H18" s="225"/>
      <c r="I18" s="225"/>
      <c r="J18" s="225"/>
      <c r="K18" s="225"/>
    </row>
    <row r="19" spans="1:11" ht="22.5" customHeight="1" x14ac:dyDescent="0.25">
      <c r="A19" s="327"/>
      <c r="B19" s="327"/>
      <c r="C19" s="327"/>
      <c r="D19"/>
      <c r="E19" s="225"/>
      <c r="F19" s="225"/>
      <c r="G19" s="225"/>
      <c r="H19" s="225"/>
      <c r="I19" s="225"/>
      <c r="J19" s="225"/>
      <c r="K19" s="225"/>
    </row>
    <row r="20" spans="1:11" ht="11.25" customHeight="1" x14ac:dyDescent="0.2">
      <c r="A20" s="225"/>
      <c r="B20" s="267"/>
      <c r="C20" s="267"/>
      <c r="E20" s="225"/>
      <c r="F20" s="225"/>
      <c r="G20" s="225"/>
      <c r="H20" s="225"/>
      <c r="I20" s="225"/>
      <c r="J20" s="225"/>
      <c r="K20" s="225"/>
    </row>
    <row r="21" spans="1:11" ht="37.5" customHeight="1" x14ac:dyDescent="0.2">
      <c r="A21" s="268"/>
      <c r="B21" s="269"/>
      <c r="C21" s="270"/>
      <c r="E21" s="225"/>
      <c r="F21" s="225"/>
      <c r="G21" s="225"/>
      <c r="H21" s="225"/>
      <c r="I21" s="225"/>
      <c r="J21" s="225"/>
      <c r="K21" s="225"/>
    </row>
    <row r="22" spans="1:11" ht="37.5" customHeight="1" x14ac:dyDescent="0.2">
      <c r="A22" s="225"/>
      <c r="B22" s="271"/>
      <c r="C22" s="272"/>
      <c r="E22" s="225"/>
      <c r="F22" s="225"/>
      <c r="G22" s="225"/>
      <c r="H22" s="225"/>
      <c r="I22" s="225"/>
      <c r="J22" s="225"/>
      <c r="K22" s="225"/>
    </row>
    <row r="23" spans="1:11" x14ac:dyDescent="0.2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</row>
    <row r="24" spans="1:11" x14ac:dyDescent="0.2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</row>
    <row r="25" spans="1:11" ht="29.25" customHeight="1" x14ac:dyDescent="0.2">
      <c r="A25" s="226"/>
      <c r="B25" s="226"/>
      <c r="C25" s="225"/>
      <c r="F25" s="225"/>
      <c r="G25" s="225"/>
      <c r="H25" s="225"/>
      <c r="I25" s="225"/>
      <c r="J25" s="225"/>
      <c r="K25" s="225"/>
    </row>
    <row r="26" spans="1:11" x14ac:dyDescent="0.2">
      <c r="A26" s="225"/>
      <c r="B26" s="225"/>
      <c r="C26" s="225"/>
      <c r="F26" s="225"/>
      <c r="G26" s="225"/>
      <c r="H26" s="225"/>
      <c r="I26" s="225"/>
      <c r="J26" s="225"/>
      <c r="K26" s="225"/>
    </row>
    <row r="27" spans="1:11" x14ac:dyDescent="0.2">
      <c r="A27" s="225"/>
      <c r="B27" s="225"/>
      <c r="C27" s="225"/>
      <c r="F27" s="225"/>
      <c r="G27" s="225"/>
      <c r="H27" s="225"/>
      <c r="I27" s="225"/>
      <c r="J27" s="225"/>
      <c r="K27" s="225"/>
    </row>
    <row r="28" spans="1:11" x14ac:dyDescent="0.2">
      <c r="A28" s="225"/>
      <c r="B28" s="225"/>
      <c r="C28" s="225"/>
      <c r="F28" s="225"/>
      <c r="G28" s="225"/>
      <c r="H28" s="225"/>
      <c r="I28" s="225"/>
      <c r="J28" s="225"/>
      <c r="K28" s="225"/>
    </row>
    <row r="29" spans="1:11" x14ac:dyDescent="0.2">
      <c r="C29" s="225"/>
      <c r="F29" s="225"/>
      <c r="G29" s="225"/>
      <c r="H29" s="225"/>
      <c r="I29" s="225"/>
      <c r="J29" s="225"/>
      <c r="K29" s="225"/>
    </row>
    <row r="30" spans="1:11" x14ac:dyDescent="0.2">
      <c r="C30" s="225"/>
      <c r="D30" s="225"/>
      <c r="E30" s="225"/>
      <c r="F30" s="225"/>
      <c r="G30" s="225"/>
      <c r="H30" s="225"/>
      <c r="I30" s="225"/>
      <c r="J30" s="225"/>
      <c r="K30" s="225"/>
    </row>
    <row r="31" spans="1:11" x14ac:dyDescent="0.2">
      <c r="A31" s="226"/>
      <c r="B31" s="226"/>
      <c r="C31" s="225"/>
      <c r="D31" s="225"/>
      <c r="E31" s="225"/>
      <c r="F31" s="225"/>
      <c r="G31" s="225"/>
      <c r="H31" s="225"/>
      <c r="I31" s="225"/>
      <c r="J31" s="225"/>
      <c r="K31" s="225"/>
    </row>
    <row r="32" spans="1:11" ht="69" customHeight="1" x14ac:dyDescent="0.2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</row>
    <row r="33" spans="1:11" x14ac:dyDescent="0.2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</row>
    <row r="34" spans="1:11" x14ac:dyDescent="0.2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</row>
    <row r="35" spans="1:11" x14ac:dyDescent="0.2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</row>
    <row r="36" spans="1:11" x14ac:dyDescent="0.2">
      <c r="C36" s="225"/>
      <c r="D36" s="225"/>
      <c r="E36" s="225"/>
      <c r="F36" s="225"/>
      <c r="G36" s="225"/>
      <c r="H36" s="225"/>
      <c r="I36" s="225"/>
      <c r="J36" s="225"/>
      <c r="K36" s="225"/>
    </row>
    <row r="37" spans="1:11" x14ac:dyDescent="0.2">
      <c r="C37" s="225"/>
      <c r="D37" s="225"/>
      <c r="E37" s="225"/>
      <c r="F37" s="225"/>
      <c r="G37" s="225"/>
      <c r="H37" s="225"/>
      <c r="I37" s="225"/>
      <c r="J37" s="225"/>
      <c r="K37" s="225"/>
    </row>
    <row r="38" spans="1:11" ht="13.5" customHeight="1" x14ac:dyDescent="0.2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</row>
    <row r="39" spans="1:11" x14ac:dyDescent="0.2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</row>
    <row r="40" spans="1:11" x14ac:dyDescent="0.2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</row>
    <row r="41" spans="1:11" x14ac:dyDescent="0.2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</row>
    <row r="42" spans="1:11" x14ac:dyDescent="0.2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</row>
    <row r="43" spans="1:11" x14ac:dyDescent="0.2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</row>
    <row r="44" spans="1:11" x14ac:dyDescent="0.2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</row>
    <row r="45" spans="1:11" x14ac:dyDescent="0.2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</row>
    <row r="46" spans="1:11" x14ac:dyDescent="0.2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</row>
    <row r="47" spans="1:11" ht="71.25" customHeight="1" x14ac:dyDescent="0.2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</row>
    <row r="48" spans="1:11" x14ac:dyDescent="0.2">
      <c r="A48" s="225"/>
      <c r="B48" s="225"/>
      <c r="C48" s="225"/>
      <c r="D48" s="225"/>
      <c r="E48" s="225"/>
      <c r="F48" s="225"/>
      <c r="G48" s="225"/>
      <c r="H48" s="225"/>
      <c r="I48" s="225"/>
      <c r="J48" s="225"/>
      <c r="K48" s="225"/>
    </row>
    <row r="49" spans="1:11" x14ac:dyDescent="0.2">
      <c r="A49" s="225"/>
      <c r="B49" s="225"/>
      <c r="C49" s="225"/>
      <c r="D49" s="225"/>
      <c r="E49" s="225"/>
      <c r="F49" s="225"/>
      <c r="G49" s="225"/>
      <c r="H49" s="225"/>
      <c r="I49" s="229"/>
      <c r="J49" s="225"/>
      <c r="K49" s="225"/>
    </row>
    <row r="50" spans="1:11" x14ac:dyDescent="0.2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</row>
    <row r="51" spans="1:11" x14ac:dyDescent="0.2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</row>
    <row r="52" spans="1:11" x14ac:dyDescent="0.2">
      <c r="A52" s="225"/>
      <c r="B52" s="225"/>
      <c r="C52" s="225"/>
      <c r="D52" s="225"/>
      <c r="E52" s="225"/>
      <c r="F52" s="225"/>
      <c r="G52" s="225"/>
      <c r="H52" s="225"/>
      <c r="I52" s="225"/>
      <c r="J52" s="225"/>
      <c r="K52" s="225"/>
    </row>
    <row r="53" spans="1:11" x14ac:dyDescent="0.2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</row>
    <row r="54" spans="1:11" ht="39" customHeight="1" x14ac:dyDescent="0.2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</row>
    <row r="55" spans="1:11" x14ac:dyDescent="0.2">
      <c r="A55" s="225"/>
      <c r="B55" s="225"/>
      <c r="C55" s="225"/>
      <c r="D55" s="225"/>
      <c r="E55" s="225"/>
      <c r="F55" s="225"/>
      <c r="G55" s="225"/>
      <c r="H55" s="225"/>
      <c r="I55" s="225"/>
      <c r="J55" s="225"/>
      <c r="K55" s="225"/>
    </row>
    <row r="56" spans="1:11" x14ac:dyDescent="0.2">
      <c r="A56" s="225"/>
      <c r="B56" s="225"/>
      <c r="C56" s="225"/>
      <c r="D56" s="225"/>
      <c r="E56" s="225"/>
      <c r="F56" s="225"/>
      <c r="G56" s="225"/>
      <c r="H56" s="225"/>
      <c r="I56" s="225"/>
      <c r="J56" s="225"/>
      <c r="K56" s="225"/>
    </row>
    <row r="57" spans="1:11" x14ac:dyDescent="0.2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</row>
    <row r="58" spans="1:11" x14ac:dyDescent="0.2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</row>
    <row r="59" spans="1:11" x14ac:dyDescent="0.2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</row>
    <row r="60" spans="1:11" x14ac:dyDescent="0.2">
      <c r="A60" s="225"/>
      <c r="B60" s="225"/>
      <c r="C60" s="225"/>
      <c r="D60" s="225"/>
      <c r="E60" s="225"/>
      <c r="F60" s="225"/>
      <c r="G60" s="225"/>
      <c r="H60" s="225"/>
      <c r="I60" s="225"/>
      <c r="J60" s="225"/>
      <c r="K60" s="225"/>
    </row>
    <row r="61" spans="1:11" x14ac:dyDescent="0.2">
      <c r="A61" s="225"/>
      <c r="B61" s="225"/>
      <c r="C61" s="225"/>
      <c r="D61" s="225"/>
      <c r="E61" s="225"/>
      <c r="F61" s="225"/>
      <c r="G61" s="225"/>
      <c r="H61" s="225"/>
      <c r="I61" s="225"/>
      <c r="J61" s="225"/>
      <c r="K61" s="225"/>
    </row>
    <row r="62" spans="1:11" x14ac:dyDescent="0.2">
      <c r="A62" s="225"/>
      <c r="B62" s="225"/>
      <c r="C62" s="225"/>
      <c r="D62" s="225"/>
      <c r="E62" s="225"/>
      <c r="F62" s="225"/>
      <c r="G62" s="225"/>
      <c r="H62" s="225"/>
      <c r="I62" s="225"/>
      <c r="J62" s="225"/>
      <c r="K62" s="225"/>
    </row>
    <row r="63" spans="1:11" x14ac:dyDescent="0.2">
      <c r="A63" s="225"/>
      <c r="B63" s="225"/>
      <c r="C63" s="225"/>
      <c r="D63" s="225"/>
      <c r="E63" s="225"/>
      <c r="F63" s="225"/>
      <c r="G63" s="225"/>
      <c r="H63" s="225"/>
      <c r="I63" s="225"/>
      <c r="J63" s="225"/>
      <c r="K63" s="225"/>
    </row>
    <row r="64" spans="1:11" x14ac:dyDescent="0.2">
      <c r="A64" s="225"/>
      <c r="B64" s="225"/>
      <c r="C64" s="225"/>
      <c r="D64" s="225"/>
      <c r="E64" s="225"/>
      <c r="F64" s="225"/>
      <c r="G64" s="225"/>
      <c r="H64" s="225"/>
      <c r="I64" s="225"/>
      <c r="J64" s="225"/>
      <c r="K64" s="225"/>
    </row>
    <row r="65" spans="1:11" x14ac:dyDescent="0.2">
      <c r="A65" s="225"/>
      <c r="B65" s="225"/>
      <c r="C65" s="225"/>
      <c r="D65" s="225"/>
      <c r="E65" s="225"/>
      <c r="F65" s="225"/>
      <c r="G65" s="225"/>
      <c r="H65" s="225"/>
      <c r="I65" s="225"/>
      <c r="J65" s="225"/>
      <c r="K65" s="225"/>
    </row>
    <row r="66" spans="1:11" x14ac:dyDescent="0.2">
      <c r="A66" s="225"/>
      <c r="B66" s="225"/>
      <c r="C66" s="225"/>
      <c r="D66" s="225"/>
      <c r="E66" s="225"/>
      <c r="F66" s="225"/>
      <c r="G66" s="225"/>
      <c r="H66" s="225"/>
      <c r="I66" s="225"/>
      <c r="J66" s="225"/>
      <c r="K66" s="225"/>
    </row>
    <row r="67" spans="1:11" x14ac:dyDescent="0.2">
      <c r="A67" s="225"/>
      <c r="B67" s="225"/>
      <c r="C67" s="225"/>
      <c r="D67" s="225"/>
      <c r="E67" s="225"/>
      <c r="F67" s="225"/>
      <c r="G67" s="225"/>
      <c r="H67" s="225"/>
      <c r="I67" s="225"/>
      <c r="J67" s="225"/>
      <c r="K67" s="225"/>
    </row>
    <row r="68" spans="1:11" x14ac:dyDescent="0.2">
      <c r="A68" s="225"/>
      <c r="B68" s="225"/>
      <c r="C68" s="225"/>
      <c r="D68" s="225"/>
      <c r="E68" s="225"/>
      <c r="F68" s="225"/>
      <c r="G68" s="225"/>
      <c r="H68" s="225"/>
      <c r="I68" s="225"/>
      <c r="J68" s="225"/>
      <c r="K68" s="225"/>
    </row>
    <row r="69" spans="1:11" x14ac:dyDescent="0.2">
      <c r="A69" s="225"/>
      <c r="B69" s="225"/>
      <c r="C69" s="225"/>
      <c r="D69" s="225"/>
      <c r="E69" s="225"/>
      <c r="F69" s="225"/>
      <c r="G69" s="225"/>
      <c r="H69" s="225"/>
      <c r="I69" s="225"/>
      <c r="J69" s="225"/>
      <c r="K69" s="225"/>
    </row>
    <row r="70" spans="1:11" x14ac:dyDescent="0.2">
      <c r="A70" s="225"/>
      <c r="B70" s="225"/>
      <c r="C70" s="225"/>
      <c r="D70" s="225"/>
      <c r="E70" s="225"/>
      <c r="F70" s="225"/>
      <c r="G70" s="225"/>
      <c r="H70" s="225"/>
      <c r="I70" s="225"/>
      <c r="J70" s="225"/>
      <c r="K70" s="225"/>
    </row>
    <row r="71" spans="1:11" x14ac:dyDescent="0.2">
      <c r="A71" s="225"/>
      <c r="B71" s="225"/>
      <c r="C71" s="225"/>
      <c r="D71" s="225"/>
      <c r="E71" s="225"/>
      <c r="F71" s="225"/>
      <c r="G71" s="225"/>
      <c r="H71" s="225"/>
      <c r="I71" s="225"/>
      <c r="J71" s="225"/>
      <c r="K71" s="225"/>
    </row>
    <row r="72" spans="1:11" ht="42.95" customHeight="1" x14ac:dyDescent="0.2">
      <c r="A72" s="225"/>
      <c r="B72" s="225"/>
      <c r="C72" s="225"/>
      <c r="D72" s="225"/>
      <c r="E72" s="225"/>
      <c r="F72" s="225"/>
      <c r="G72" s="225"/>
      <c r="H72" s="225"/>
      <c r="I72" s="225"/>
      <c r="J72" s="225"/>
      <c r="K72" s="225"/>
    </row>
    <row r="73" spans="1:11" x14ac:dyDescent="0.2">
      <c r="A73" s="225"/>
      <c r="B73" s="225"/>
      <c r="C73" s="225"/>
      <c r="D73" s="225"/>
      <c r="E73" s="225"/>
      <c r="F73" s="225"/>
      <c r="G73" s="225"/>
      <c r="H73" s="225"/>
      <c r="I73" s="225"/>
      <c r="J73" s="225"/>
      <c r="K73" s="225"/>
    </row>
    <row r="74" spans="1:11" x14ac:dyDescent="0.2">
      <c r="A74" s="225"/>
      <c r="B74" s="225"/>
      <c r="C74" s="225"/>
      <c r="D74" s="225"/>
      <c r="E74" s="225"/>
      <c r="F74" s="225"/>
      <c r="G74" s="225"/>
      <c r="H74" s="225"/>
      <c r="I74" s="225"/>
      <c r="J74" s="225"/>
      <c r="K74" s="225"/>
    </row>
    <row r="75" spans="1:11" x14ac:dyDescent="0.2">
      <c r="A75" s="225"/>
      <c r="B75" s="225"/>
      <c r="C75" s="225"/>
      <c r="D75" s="225"/>
      <c r="E75" s="225"/>
      <c r="F75" s="225"/>
      <c r="G75" s="225"/>
      <c r="H75" s="225"/>
      <c r="I75" s="225"/>
      <c r="J75" s="225"/>
      <c r="K75" s="225"/>
    </row>
    <row r="76" spans="1:11" ht="15.95" customHeight="1" x14ac:dyDescent="0.2">
      <c r="A76" s="225"/>
      <c r="B76" s="225"/>
      <c r="C76" s="225"/>
      <c r="D76" s="225"/>
      <c r="E76" s="225"/>
      <c r="F76" s="225"/>
      <c r="G76" s="225"/>
      <c r="H76" s="225"/>
      <c r="I76" s="225"/>
      <c r="J76" s="225"/>
      <c r="K76" s="225"/>
    </row>
    <row r="77" spans="1:11" ht="42.95" customHeight="1" x14ac:dyDescent="0.2">
      <c r="A77" s="225"/>
      <c r="B77" s="225"/>
      <c r="C77" s="225"/>
      <c r="D77" s="225"/>
      <c r="E77" s="225"/>
      <c r="F77" s="225"/>
      <c r="G77" s="225"/>
      <c r="H77" s="225"/>
      <c r="I77" s="225"/>
      <c r="J77" s="225"/>
      <c r="K77" s="225"/>
    </row>
    <row r="78" spans="1:11" x14ac:dyDescent="0.2">
      <c r="A78" s="225"/>
      <c r="B78" s="225"/>
      <c r="C78" s="225"/>
      <c r="D78" s="225"/>
      <c r="E78" s="225"/>
      <c r="F78" s="225"/>
      <c r="G78" s="225"/>
      <c r="H78" s="225"/>
      <c r="I78" s="225"/>
      <c r="J78" s="225"/>
      <c r="K78" s="225"/>
    </row>
    <row r="79" spans="1:11" x14ac:dyDescent="0.2">
      <c r="A79" s="225"/>
      <c r="B79" s="225"/>
      <c r="C79" s="225"/>
      <c r="D79" s="225"/>
      <c r="E79" s="225"/>
      <c r="F79" s="225"/>
      <c r="G79" s="225"/>
      <c r="H79" s="225"/>
      <c r="I79" s="225"/>
      <c r="J79" s="225"/>
      <c r="K79" s="225"/>
    </row>
    <row r="80" spans="1:11" x14ac:dyDescent="0.2">
      <c r="A80" s="225"/>
      <c r="B80" s="225"/>
      <c r="C80" s="225"/>
      <c r="D80" s="225"/>
      <c r="E80" s="225"/>
      <c r="F80" s="225"/>
      <c r="G80" s="225"/>
      <c r="H80" s="225"/>
      <c r="I80" s="225"/>
      <c r="J80" s="225"/>
      <c r="K80" s="225"/>
    </row>
    <row r="81" spans="1:11" x14ac:dyDescent="0.2">
      <c r="A81" s="225"/>
      <c r="B81" s="225"/>
      <c r="C81" s="225"/>
      <c r="D81" s="225"/>
      <c r="E81" s="225"/>
      <c r="F81" s="225"/>
      <c r="G81" s="225"/>
      <c r="H81" s="225"/>
      <c r="I81" s="225"/>
      <c r="J81" s="225"/>
      <c r="K81" s="225"/>
    </row>
    <row r="82" spans="1:11" x14ac:dyDescent="0.2">
      <c r="A82" s="225"/>
      <c r="B82" s="225"/>
      <c r="C82" s="225"/>
      <c r="D82" s="225"/>
      <c r="E82" s="225"/>
      <c r="F82" s="225"/>
      <c r="G82" s="225"/>
      <c r="H82" s="225"/>
      <c r="I82" s="225"/>
      <c r="J82" s="225"/>
      <c r="K82" s="225"/>
    </row>
    <row r="83" spans="1:11" x14ac:dyDescent="0.2">
      <c r="A83" s="225"/>
      <c r="B83" s="225"/>
      <c r="C83" s="225"/>
      <c r="D83" s="225"/>
      <c r="E83" s="225"/>
      <c r="F83" s="225"/>
      <c r="G83" s="225"/>
      <c r="H83" s="225"/>
      <c r="I83" s="225"/>
      <c r="J83" s="225"/>
      <c r="K83" s="225"/>
    </row>
    <row r="84" spans="1:11" x14ac:dyDescent="0.2">
      <c r="A84" s="225"/>
      <c r="B84" s="225"/>
      <c r="C84" s="225"/>
      <c r="D84" s="225"/>
      <c r="E84" s="225"/>
      <c r="F84" s="225"/>
      <c r="G84" s="225"/>
      <c r="H84" s="225"/>
      <c r="I84" s="225"/>
      <c r="J84" s="225"/>
      <c r="K84" s="225"/>
    </row>
    <row r="85" spans="1:11" x14ac:dyDescent="0.2">
      <c r="A85" s="225"/>
      <c r="B85" s="225"/>
      <c r="C85" s="225"/>
      <c r="D85" s="225"/>
      <c r="E85" s="225"/>
      <c r="F85" s="225"/>
      <c r="G85" s="225"/>
      <c r="H85" s="225"/>
      <c r="I85" s="225"/>
      <c r="J85" s="225"/>
      <c r="K85" s="225"/>
    </row>
    <row r="86" spans="1:11" x14ac:dyDescent="0.2">
      <c r="A86" s="225"/>
      <c r="B86" s="225"/>
      <c r="C86" s="225"/>
      <c r="D86" s="225"/>
      <c r="E86" s="225"/>
      <c r="F86" s="225"/>
      <c r="G86" s="225"/>
      <c r="H86" s="225"/>
      <c r="I86" s="225"/>
      <c r="J86" s="225"/>
      <c r="K86" s="225"/>
    </row>
    <row r="87" spans="1:11" x14ac:dyDescent="0.2">
      <c r="A87" s="225"/>
      <c r="B87" s="225"/>
      <c r="C87" s="225"/>
      <c r="D87" s="225"/>
      <c r="E87" s="225"/>
      <c r="F87" s="225"/>
      <c r="G87" s="225"/>
      <c r="H87" s="225"/>
      <c r="I87" s="225"/>
      <c r="J87" s="225"/>
      <c r="K87" s="225"/>
    </row>
    <row r="88" spans="1:11" x14ac:dyDescent="0.2">
      <c r="A88" s="225"/>
      <c r="B88" s="225"/>
      <c r="C88" s="225"/>
      <c r="D88" s="225"/>
      <c r="E88" s="225"/>
      <c r="F88" s="225"/>
      <c r="G88" s="225"/>
      <c r="H88" s="225"/>
      <c r="I88" s="225"/>
      <c r="J88" s="225"/>
      <c r="K88" s="225"/>
    </row>
    <row r="89" spans="1:11" x14ac:dyDescent="0.2">
      <c r="A89" s="225"/>
      <c r="B89" s="225"/>
      <c r="C89" s="225"/>
      <c r="D89" s="225"/>
      <c r="E89" s="225"/>
      <c r="F89" s="225"/>
      <c r="G89" s="225"/>
      <c r="H89" s="225"/>
      <c r="I89" s="225"/>
      <c r="J89" s="225"/>
      <c r="K89" s="225"/>
    </row>
    <row r="90" spans="1:11" x14ac:dyDescent="0.2">
      <c r="A90" s="225"/>
      <c r="B90" s="225"/>
      <c r="C90" s="225"/>
      <c r="D90" s="225"/>
      <c r="E90" s="225"/>
      <c r="F90" s="225"/>
      <c r="G90" s="225"/>
      <c r="H90" s="225"/>
      <c r="I90" s="225"/>
      <c r="J90" s="225"/>
      <c r="K90" s="225"/>
    </row>
    <row r="91" spans="1:11" x14ac:dyDescent="0.2">
      <c r="A91" s="225"/>
      <c r="B91" s="225"/>
      <c r="C91" s="225"/>
      <c r="D91" s="225"/>
      <c r="E91" s="225"/>
      <c r="F91" s="225"/>
      <c r="G91" s="225"/>
      <c r="H91" s="225"/>
      <c r="I91" s="225"/>
      <c r="J91" s="225"/>
      <c r="K91" s="225"/>
    </row>
    <row r="92" spans="1:11" x14ac:dyDescent="0.2">
      <c r="A92" s="225"/>
      <c r="B92" s="225"/>
      <c r="C92" s="225"/>
      <c r="D92" s="225"/>
      <c r="E92" s="225"/>
      <c r="F92" s="225"/>
      <c r="G92" s="225"/>
      <c r="H92" s="225"/>
      <c r="I92" s="225"/>
      <c r="J92" s="225"/>
      <c r="K92" s="225"/>
    </row>
    <row r="93" spans="1:11" x14ac:dyDescent="0.2">
      <c r="A93" s="225"/>
      <c r="B93" s="225"/>
      <c r="C93" s="225"/>
      <c r="D93" s="225"/>
      <c r="E93" s="225"/>
      <c r="F93" s="225"/>
      <c r="G93" s="225"/>
      <c r="H93" s="225"/>
      <c r="I93" s="225"/>
      <c r="J93" s="225"/>
      <c r="K93" s="225"/>
    </row>
    <row r="94" spans="1:11" x14ac:dyDescent="0.2">
      <c r="A94" s="225"/>
      <c r="B94" s="225"/>
      <c r="C94" s="225"/>
      <c r="D94" s="225"/>
      <c r="E94" s="225"/>
      <c r="F94" s="225"/>
      <c r="G94" s="225"/>
      <c r="H94" s="225"/>
      <c r="I94" s="225"/>
      <c r="J94" s="225"/>
      <c r="K94" s="225"/>
    </row>
    <row r="95" spans="1:11" x14ac:dyDescent="0.2">
      <c r="A95" s="225"/>
      <c r="B95" s="225"/>
      <c r="C95" s="225"/>
      <c r="D95" s="225"/>
      <c r="E95" s="225"/>
      <c r="F95" s="225"/>
      <c r="G95" s="225"/>
      <c r="H95" s="225"/>
      <c r="I95" s="225"/>
      <c r="J95" s="225"/>
      <c r="K95" s="225"/>
    </row>
    <row r="96" spans="1:11" x14ac:dyDescent="0.2">
      <c r="A96" s="225"/>
      <c r="B96" s="225"/>
      <c r="C96" s="225"/>
      <c r="D96" s="225"/>
      <c r="E96" s="225"/>
      <c r="F96" s="225"/>
      <c r="G96" s="225"/>
      <c r="H96" s="225"/>
      <c r="I96" s="225"/>
      <c r="J96" s="225"/>
      <c r="K96" s="225"/>
    </row>
    <row r="97" spans="1:11" x14ac:dyDescent="0.2">
      <c r="A97" s="225"/>
      <c r="B97" s="225"/>
      <c r="C97" s="225"/>
      <c r="D97" s="225"/>
      <c r="E97" s="225"/>
      <c r="F97" s="225"/>
      <c r="G97" s="225"/>
      <c r="H97" s="225"/>
      <c r="I97" s="225"/>
      <c r="J97" s="225"/>
      <c r="K97" s="225"/>
    </row>
    <row r="98" spans="1:11" x14ac:dyDescent="0.2">
      <c r="A98" s="225"/>
      <c r="B98" s="225"/>
      <c r="C98" s="225"/>
      <c r="D98" s="225"/>
      <c r="E98" s="225"/>
      <c r="F98" s="225"/>
      <c r="G98" s="225"/>
      <c r="H98" s="225"/>
      <c r="I98" s="225"/>
      <c r="J98" s="225"/>
      <c r="K98" s="225"/>
    </row>
    <row r="99" spans="1:11" x14ac:dyDescent="0.2">
      <c r="A99" s="225"/>
      <c r="B99" s="225"/>
      <c r="C99" s="225"/>
      <c r="D99" s="225"/>
      <c r="E99" s="225"/>
      <c r="F99" s="225"/>
      <c r="G99" s="225"/>
      <c r="H99" s="225"/>
      <c r="I99" s="225"/>
      <c r="J99" s="225"/>
      <c r="K99" s="225"/>
    </row>
    <row r="100" spans="1:11" x14ac:dyDescent="0.2">
      <c r="A100" s="225"/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</row>
    <row r="101" spans="1:11" x14ac:dyDescent="0.2">
      <c r="A101" s="225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</row>
    <row r="102" spans="1:11" x14ac:dyDescent="0.2">
      <c r="A102" s="225"/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</row>
    <row r="103" spans="1:11" x14ac:dyDescent="0.2">
      <c r="A103" s="225"/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</row>
    <row r="104" spans="1:11" x14ac:dyDescent="0.2">
      <c r="A104" s="225"/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</row>
    <row r="105" spans="1:11" x14ac:dyDescent="0.2">
      <c r="A105" s="225"/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</row>
    <row r="106" spans="1:11" x14ac:dyDescent="0.2">
      <c r="A106" s="225"/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</row>
    <row r="107" spans="1:11" x14ac:dyDescent="0.2">
      <c r="A107" s="225"/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</row>
  </sheetData>
  <mergeCells count="5">
    <mergeCell ref="A1:H1"/>
    <mergeCell ref="A15:B15"/>
    <mergeCell ref="A3:E3"/>
    <mergeCell ref="A10:I10"/>
    <mergeCell ref="A19:C19"/>
  </mergeCells>
  <pageMargins left="0.7" right="0.7" top="0.75" bottom="0.75" header="0.3" footer="0.3"/>
  <pageSetup paperSize="9" orientation="landscape" r:id="rId1"/>
  <ignoredErrors>
    <ignoredError sqref="C8:D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Экологическая ответственность</vt:lpstr>
      <vt:lpstr>Социальная ответственность</vt:lpstr>
      <vt:lpstr>Корпоративное управление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Chicheryukina Tamara</dc:creator>
  <cp:lastModifiedBy>Anastasia Khovanova</cp:lastModifiedBy>
  <cp:lastPrinted>2023-08-08T12:49:59Z</cp:lastPrinted>
  <dcterms:created xsi:type="dcterms:W3CDTF">2021-09-06T08:55:30Z</dcterms:created>
  <dcterms:modified xsi:type="dcterms:W3CDTF">2023-08-17T14:45:22Z</dcterms:modified>
</cp:coreProperties>
</file>